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rojects\Homeless Programs\Shelter Capacity Reports\"/>
    </mc:Choice>
  </mc:AlternateContent>
  <xr:revisionPtr revIDLastSave="0" documentId="13_ncr:1_{C0159483-DF0A-4B26-91BD-A64E06A9B8A7}" xr6:coauthVersionLast="47" xr6:coauthVersionMax="47" xr10:uidLastSave="{00000000-0000-0000-0000-000000000000}"/>
  <bookViews>
    <workbookView xWindow="28680" yWindow="-120" windowWidth="29040" windowHeight="15840" activeTab="4" xr2:uid="{00000000-000D-0000-FFFF-FFFF00000000}"/>
  </bookViews>
  <sheets>
    <sheet name="January 2022" sheetId="1" r:id="rId1"/>
    <sheet name="February 2022" sheetId="3" r:id="rId2"/>
    <sheet name="March 2022" sheetId="4" r:id="rId3"/>
    <sheet name="April 2022" sheetId="5" r:id="rId4"/>
    <sheet name="May 2022" sheetId="6" r:id="rId5"/>
    <sheet name="Shelter Check-In Hours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6" l="1"/>
  <c r="AG28" i="6"/>
  <c r="AG24" i="6"/>
  <c r="AG20" i="6"/>
  <c r="AG21" i="6"/>
  <c r="AG15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G11" i="6"/>
  <c r="AG12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O30" i="6" s="1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4" i="6"/>
  <c r="AE24" i="6"/>
  <c r="AD24" i="6"/>
  <c r="AC24" i="6"/>
  <c r="AB24" i="6"/>
  <c r="AA24" i="6"/>
  <c r="AA31" i="6" s="1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1" i="6"/>
  <c r="AF31" i="6" s="1"/>
  <c r="AE21" i="6"/>
  <c r="AD21" i="6"/>
  <c r="AC21" i="6"/>
  <c r="AB21" i="6"/>
  <c r="AA21" i="6"/>
  <c r="Z21" i="6"/>
  <c r="Y21" i="6"/>
  <c r="X21" i="6"/>
  <c r="W21" i="6"/>
  <c r="W31" i="6" s="1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D30" i="6" s="1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Z31" i="6"/>
  <c r="R31" i="6"/>
  <c r="P31" i="6"/>
  <c r="O31" i="6"/>
  <c r="N7" i="6"/>
  <c r="M7" i="6"/>
  <c r="L7" i="6"/>
  <c r="K7" i="6"/>
  <c r="J7" i="6"/>
  <c r="I7" i="6"/>
  <c r="H7" i="6"/>
  <c r="G7" i="6"/>
  <c r="F7" i="6"/>
  <c r="E7" i="6"/>
  <c r="D7" i="6"/>
  <c r="C7" i="6"/>
  <c r="B7" i="6"/>
  <c r="B31" i="6" s="1"/>
  <c r="Y30" i="6"/>
  <c r="T30" i="6"/>
  <c r="S30" i="6"/>
  <c r="R30" i="6"/>
  <c r="Q30" i="6"/>
  <c r="N6" i="6"/>
  <c r="N30" i="6" s="1"/>
  <c r="M6" i="6"/>
  <c r="L6" i="6"/>
  <c r="K6" i="6"/>
  <c r="J6" i="6"/>
  <c r="I6" i="6"/>
  <c r="H6" i="6"/>
  <c r="G6" i="6"/>
  <c r="F6" i="6"/>
  <c r="E6" i="6"/>
  <c r="C6" i="6"/>
  <c r="B6" i="6"/>
  <c r="B30" i="6" s="1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7" i="5"/>
  <c r="AE7" i="5"/>
  <c r="AD7" i="5"/>
  <c r="AD31" i="5" s="1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F31" i="5" s="1"/>
  <c r="E7" i="5"/>
  <c r="D7" i="5"/>
  <c r="B7" i="5"/>
  <c r="B31" i="5" s="1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B6" i="5"/>
  <c r="B30" i="5" s="1"/>
  <c r="D31" i="4"/>
  <c r="E31" i="4"/>
  <c r="F31" i="4"/>
  <c r="G31" i="4"/>
  <c r="H31" i="4"/>
  <c r="I31" i="4"/>
  <c r="J31" i="4"/>
  <c r="AF31" i="4"/>
  <c r="C31" i="4"/>
  <c r="G7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B30" i="4" s="1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G7" i="4"/>
  <c r="AF7" i="4"/>
  <c r="AE7" i="4"/>
  <c r="AD7" i="4"/>
  <c r="AD31" i="4" s="1"/>
  <c r="AC7" i="4"/>
  <c r="AC31" i="4" s="1"/>
  <c r="AB7" i="4"/>
  <c r="AB31" i="4" s="1"/>
  <c r="AA7" i="4"/>
  <c r="Z7" i="4"/>
  <c r="Y7" i="4"/>
  <c r="X7" i="4"/>
  <c r="X31" i="4" s="1"/>
  <c r="W7" i="4"/>
  <c r="V7" i="4"/>
  <c r="U7" i="4"/>
  <c r="T7" i="4"/>
  <c r="S7" i="4"/>
  <c r="S31" i="4" s="1"/>
  <c r="R7" i="4"/>
  <c r="R31" i="4" s="1"/>
  <c r="Q7" i="4"/>
  <c r="P7" i="4"/>
  <c r="O7" i="4"/>
  <c r="N7" i="4"/>
  <c r="M7" i="4"/>
  <c r="L7" i="4"/>
  <c r="K7" i="4"/>
  <c r="J7" i="4"/>
  <c r="I7" i="4"/>
  <c r="H7" i="4"/>
  <c r="F7" i="4"/>
  <c r="E7" i="4"/>
  <c r="D7" i="4"/>
  <c r="C7" i="4"/>
  <c r="B7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H30" i="4" s="1"/>
  <c r="G6" i="4"/>
  <c r="F6" i="4"/>
  <c r="E6" i="4"/>
  <c r="E30" i="4" s="1"/>
  <c r="D6" i="4"/>
  <c r="D30" i="4" s="1"/>
  <c r="C6" i="4"/>
  <c r="C30" i="4" s="1"/>
  <c r="B6" i="4"/>
  <c r="B31" i="3"/>
  <c r="B30" i="3"/>
  <c r="AE30" i="3"/>
  <c r="AF30" i="3"/>
  <c r="AG30" i="3"/>
  <c r="W30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AE31" i="3"/>
  <c r="AF31" i="3"/>
  <c r="AG31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C30" i="3"/>
  <c r="C31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G7" i="3"/>
  <c r="AF7" i="3"/>
  <c r="AE7" i="3"/>
  <c r="AD7" i="3"/>
  <c r="AC7" i="3"/>
  <c r="AC31" i="3" s="1"/>
  <c r="AB7" i="3"/>
  <c r="AA7" i="3"/>
  <c r="AA31" i="3" s="1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G6" i="3"/>
  <c r="AF6" i="3"/>
  <c r="AE6" i="3"/>
  <c r="AD6" i="3"/>
  <c r="AC6" i="3"/>
  <c r="AB6" i="3"/>
  <c r="AA6" i="3"/>
  <c r="AA30" i="3" s="1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B28" i="1"/>
  <c r="L30" i="6" l="1"/>
  <c r="L31" i="6"/>
  <c r="J30" i="6"/>
  <c r="J31" i="6"/>
  <c r="I30" i="6"/>
  <c r="H31" i="6"/>
  <c r="G31" i="6"/>
  <c r="F30" i="6"/>
  <c r="D31" i="6"/>
  <c r="D30" i="6"/>
  <c r="G30" i="6"/>
  <c r="W30" i="6"/>
  <c r="AE30" i="6"/>
  <c r="Z30" i="6"/>
  <c r="AG30" i="6"/>
  <c r="AG31" i="6"/>
  <c r="C30" i="6"/>
  <c r="K30" i="6"/>
  <c r="C31" i="6"/>
  <c r="K31" i="6"/>
  <c r="AA30" i="6"/>
  <c r="U31" i="6"/>
  <c r="M30" i="6"/>
  <c r="AD31" i="6"/>
  <c r="AB31" i="6"/>
  <c r="T31" i="6"/>
  <c r="AC31" i="6"/>
  <c r="S31" i="6"/>
  <c r="V30" i="6"/>
  <c r="E31" i="6"/>
  <c r="M31" i="6"/>
  <c r="X31" i="6"/>
  <c r="AB30" i="6"/>
  <c r="AE31" i="6"/>
  <c r="U30" i="6"/>
  <c r="AC30" i="6"/>
  <c r="F31" i="6"/>
  <c r="N31" i="6"/>
  <c r="V31" i="6"/>
  <c r="H30" i="6"/>
  <c r="P30" i="6"/>
  <c r="X30" i="6"/>
  <c r="AF30" i="6"/>
  <c r="I31" i="6"/>
  <c r="Q31" i="6"/>
  <c r="Y31" i="6"/>
  <c r="E30" i="6"/>
  <c r="Y30" i="5"/>
  <c r="I30" i="5"/>
  <c r="V31" i="5"/>
  <c r="Q30" i="5"/>
  <c r="N31" i="5"/>
  <c r="J31" i="5"/>
  <c r="R31" i="5"/>
  <c r="Z31" i="5"/>
  <c r="J30" i="5"/>
  <c r="R30" i="5"/>
  <c r="Z30" i="5"/>
  <c r="K31" i="5"/>
  <c r="S31" i="5"/>
  <c r="AA31" i="5"/>
  <c r="F30" i="5"/>
  <c r="N30" i="5"/>
  <c r="V30" i="5"/>
  <c r="AD30" i="5"/>
  <c r="G31" i="5"/>
  <c r="O31" i="5"/>
  <c r="W31" i="5"/>
  <c r="AE31" i="5"/>
  <c r="H30" i="5"/>
  <c r="P30" i="5"/>
  <c r="X30" i="5"/>
  <c r="AF30" i="5"/>
  <c r="I31" i="5"/>
  <c r="Q31" i="5"/>
  <c r="Y31" i="5"/>
  <c r="E30" i="5"/>
  <c r="M30" i="5"/>
  <c r="U30" i="5"/>
  <c r="AC30" i="5"/>
  <c r="K30" i="5"/>
  <c r="S30" i="5"/>
  <c r="AA30" i="5"/>
  <c r="D31" i="5"/>
  <c r="L31" i="5"/>
  <c r="T31" i="5"/>
  <c r="AB31" i="5"/>
  <c r="D30" i="5"/>
  <c r="L30" i="5"/>
  <c r="T30" i="5"/>
  <c r="AB30" i="5"/>
  <c r="E31" i="5"/>
  <c r="M31" i="5"/>
  <c r="U31" i="5"/>
  <c r="AC31" i="5"/>
  <c r="G30" i="5"/>
  <c r="O30" i="5"/>
  <c r="W30" i="5"/>
  <c r="AE30" i="5"/>
  <c r="H31" i="5"/>
  <c r="P31" i="5"/>
  <c r="X31" i="5"/>
  <c r="AF31" i="5"/>
  <c r="AG31" i="4"/>
  <c r="AG30" i="4"/>
  <c r="AF30" i="4"/>
  <c r="AE31" i="4"/>
  <c r="AE30" i="4"/>
  <c r="AD30" i="4"/>
  <c r="AC30" i="4"/>
  <c r="Z31" i="4"/>
  <c r="AB30" i="4"/>
  <c r="AA31" i="4"/>
  <c r="Z30" i="4"/>
  <c r="AA30" i="4"/>
  <c r="Y31" i="4"/>
  <c r="Y30" i="4"/>
  <c r="X30" i="4"/>
  <c r="W31" i="4"/>
  <c r="W30" i="4"/>
  <c r="V31" i="4"/>
  <c r="V30" i="4"/>
  <c r="U31" i="4"/>
  <c r="T31" i="4"/>
  <c r="T30" i="4"/>
  <c r="U30" i="4"/>
  <c r="S30" i="4"/>
  <c r="R30" i="4"/>
  <c r="Q31" i="4"/>
  <c r="Q30" i="4"/>
  <c r="P31" i="4"/>
  <c r="P30" i="4"/>
  <c r="O31" i="4"/>
  <c r="B31" i="4"/>
  <c r="O30" i="4"/>
  <c r="N31" i="4"/>
  <c r="N30" i="4"/>
  <c r="M31" i="4"/>
  <c r="M30" i="4"/>
  <c r="L31" i="4"/>
  <c r="L30" i="4"/>
  <c r="K31" i="4"/>
  <c r="K30" i="4"/>
  <c r="J30" i="4"/>
  <c r="I30" i="4"/>
  <c r="F30" i="4"/>
  <c r="G30" i="4"/>
  <c r="AD31" i="3"/>
  <c r="AD30" i="3"/>
  <c r="AC30" i="3"/>
  <c r="AB31" i="3"/>
  <c r="AB30" i="3"/>
  <c r="Z31" i="3"/>
  <c r="Z30" i="3"/>
  <c r="Y31" i="3"/>
  <c r="Y30" i="3"/>
  <c r="X30" i="3"/>
  <c r="X31" i="3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G7" i="1"/>
  <c r="AF7" i="1"/>
  <c r="AE7" i="1"/>
  <c r="AD7" i="1"/>
  <c r="AC7" i="1"/>
  <c r="AB7" i="1"/>
  <c r="AA7" i="1"/>
  <c r="Z7" i="1"/>
  <c r="Y7" i="1"/>
  <c r="Y31" i="1" s="1"/>
  <c r="X7" i="1"/>
  <c r="X31" i="1" s="1"/>
  <c r="W7" i="1"/>
  <c r="W31" i="1" s="1"/>
  <c r="V7" i="1"/>
  <c r="V31" i="1" s="1"/>
  <c r="U7" i="1"/>
  <c r="U31" i="1" s="1"/>
  <c r="T7" i="1"/>
  <c r="T31" i="1" s="1"/>
  <c r="S7" i="1"/>
  <c r="S31" i="1" s="1"/>
  <c r="R7" i="1"/>
  <c r="R31" i="1" s="1"/>
  <c r="Q7" i="1"/>
  <c r="Q31" i="1" s="1"/>
  <c r="P7" i="1"/>
  <c r="P31" i="1" s="1"/>
  <c r="O7" i="1"/>
  <c r="O31" i="1" s="1"/>
  <c r="N7" i="1"/>
  <c r="N31" i="1" s="1"/>
  <c r="M7" i="1"/>
  <c r="M31" i="1" s="1"/>
  <c r="L7" i="1"/>
  <c r="L31" i="1" s="1"/>
  <c r="K7" i="1"/>
  <c r="K31" i="1" s="1"/>
  <c r="J7" i="1"/>
  <c r="J31" i="1" s="1"/>
  <c r="I7" i="1"/>
  <c r="I31" i="1" s="1"/>
  <c r="H7" i="1"/>
  <c r="H31" i="1" s="1"/>
  <c r="G7" i="1"/>
  <c r="G31" i="1" s="1"/>
  <c r="F7" i="1"/>
  <c r="F31" i="1" s="1"/>
  <c r="E7" i="1"/>
  <c r="E31" i="1" s="1"/>
  <c r="D7" i="1"/>
  <c r="D31" i="1" s="1"/>
  <c r="C7" i="1"/>
  <c r="C31" i="1" s="1"/>
  <c r="B7" i="1"/>
  <c r="B31" i="1" s="1"/>
  <c r="AG6" i="1"/>
  <c r="AF6" i="1"/>
  <c r="AE6" i="1"/>
  <c r="AD6" i="1"/>
  <c r="AC6" i="1"/>
  <c r="AB6" i="1"/>
  <c r="AA6" i="1"/>
  <c r="Z6" i="1"/>
  <c r="Z30" i="1" s="1"/>
  <c r="Y6" i="1"/>
  <c r="Y30" i="1" s="1"/>
  <c r="X6" i="1"/>
  <c r="X30" i="1" s="1"/>
  <c r="W6" i="1"/>
  <c r="W30" i="1" s="1"/>
  <c r="V6" i="1"/>
  <c r="V30" i="1" s="1"/>
  <c r="U6" i="1"/>
  <c r="U30" i="1" s="1"/>
  <c r="T6" i="1"/>
  <c r="T30" i="1" s="1"/>
  <c r="S6" i="1"/>
  <c r="S30" i="1" s="1"/>
  <c r="R6" i="1"/>
  <c r="R30" i="1" s="1"/>
  <c r="Q6" i="1"/>
  <c r="Q30" i="1" s="1"/>
  <c r="P6" i="1"/>
  <c r="P30" i="1" s="1"/>
  <c r="O6" i="1"/>
  <c r="O30" i="1" s="1"/>
  <c r="N6" i="1"/>
  <c r="N30" i="1" s="1"/>
  <c r="M6" i="1"/>
  <c r="M30" i="1" s="1"/>
  <c r="L6" i="1"/>
  <c r="L30" i="1" s="1"/>
  <c r="K6" i="1"/>
  <c r="K30" i="1" s="1"/>
  <c r="J6" i="1"/>
  <c r="J30" i="1" s="1"/>
  <c r="I6" i="1"/>
  <c r="I30" i="1" s="1"/>
  <c r="H6" i="1"/>
  <c r="H30" i="1" s="1"/>
  <c r="G6" i="1"/>
  <c r="G30" i="1" s="1"/>
  <c r="F6" i="1"/>
  <c r="F30" i="1" s="1"/>
  <c r="E6" i="1"/>
  <c r="E30" i="1" s="1"/>
  <c r="D6" i="1"/>
  <c r="D30" i="1" s="1"/>
  <c r="C6" i="1"/>
  <c r="C30" i="1" s="1"/>
  <c r="B6" i="1"/>
  <c r="B30" i="1" s="1"/>
  <c r="AG31" i="1" l="1"/>
  <c r="AG30" i="1"/>
  <c r="AF31" i="1"/>
  <c r="AF30" i="1"/>
  <c r="AE31" i="1"/>
  <c r="AE30" i="1"/>
  <c r="AD30" i="1"/>
  <c r="AD31" i="1"/>
  <c r="AC31" i="1"/>
  <c r="AC30" i="1"/>
  <c r="AB30" i="1"/>
  <c r="AB31" i="1"/>
  <c r="AA31" i="1"/>
  <c r="AA30" i="1"/>
  <c r="Z31" i="1"/>
  <c r="C6" i="5"/>
  <c r="C30" i="5" s="1"/>
  <c r="C7" i="5"/>
  <c r="C31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Danzig, Tija</author>
  </authors>
  <commentList>
    <comment ref="B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Danzig, Tija:</t>
        </r>
        <r>
          <rPr>
            <sz val="9"/>
            <color indexed="81"/>
            <rFont val="Tahoma"/>
            <family val="2"/>
          </rPr>
          <t xml:space="preserve">
Capacities have been updated to represent adjustments for social distancing.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Danzig, Tija</author>
  </authors>
  <commentList>
    <comment ref="B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Danzig, Tija:</t>
        </r>
        <r>
          <rPr>
            <sz val="9"/>
            <color indexed="81"/>
            <rFont val="Tahoma"/>
            <family val="2"/>
          </rPr>
          <t xml:space="preserve">
Capacities have been updated to represent adjustments for social distancing.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Danzig, Tija</author>
  </authors>
  <commentList>
    <comment ref="B1" authorId="0" shapeId="0" xr:uid="{55A0E731-16DC-4356-884C-0668293457D8}">
      <text>
        <r>
          <rPr>
            <b/>
            <sz val="9"/>
            <color indexed="81"/>
            <rFont val="Tahoma"/>
            <family val="2"/>
          </rPr>
          <t>Danzig, Tija:</t>
        </r>
        <r>
          <rPr>
            <sz val="9"/>
            <color indexed="81"/>
            <rFont val="Tahoma"/>
            <family val="2"/>
          </rPr>
          <t xml:space="preserve">
Capacities have been updated to represent adjustments for social distancing.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Danzig, Tija</author>
  </authors>
  <commentList>
    <comment ref="B1" authorId="0" shapeId="0" xr:uid="{15C3799F-4226-4922-BF33-6C6DCDB0DD9B}">
      <text>
        <r>
          <rPr>
            <b/>
            <sz val="9"/>
            <color indexed="81"/>
            <rFont val="Tahoma"/>
            <family val="2"/>
          </rPr>
          <t>Danzig, Tija:</t>
        </r>
        <r>
          <rPr>
            <sz val="9"/>
            <color indexed="81"/>
            <rFont val="Tahoma"/>
            <family val="2"/>
          </rPr>
          <t xml:space="preserve">
Capacities have been updated to represent adjustments for social distancing.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Danzig, Tija</author>
  </authors>
  <commentList>
    <comment ref="B1" authorId="0" shapeId="0" xr:uid="{8B146B7D-177E-4981-AFC4-E4B9668A130D}">
      <text>
        <r>
          <rPr>
            <b/>
            <sz val="9"/>
            <color indexed="81"/>
            <rFont val="Tahoma"/>
            <family val="2"/>
          </rPr>
          <t>Danzig, Tija:</t>
        </r>
        <r>
          <rPr>
            <sz val="9"/>
            <color indexed="81"/>
            <rFont val="Tahoma"/>
            <family val="2"/>
          </rPr>
          <t xml:space="preserve">
Capacities have been updated to represent adjustments for social distancing.</t>
        </r>
      </text>
    </comment>
  </commentList>
</comments>
</file>

<file path=xl/sharedStrings.xml><?xml version="1.0" encoding="utf-8"?>
<sst xmlns="http://schemas.openxmlformats.org/spreadsheetml/2006/main" count="325" uniqueCount="136">
  <si>
    <t xml:space="preserve">Numbers are reported by provider staff after check-in in the evening and added to the spreadsheet the next morning by the City. </t>
  </si>
  <si>
    <t>Capacity</t>
  </si>
  <si>
    <t>ADULT MEN (ONLY)</t>
  </si>
  <si>
    <t>Catholic Charities House of Charity – Adult Men</t>
  </si>
  <si>
    <t>Truth Ministries – Adult Men</t>
  </si>
  <si>
    <t>UGM Men’s Crisis Shelter – Adult Men</t>
  </si>
  <si>
    <t>BEDS AVAILABLE FOR ADULT MEN:</t>
  </si>
  <si>
    <t>OF TOTAL, LOW-BARRIER BEDS FOR ADULT MEN:</t>
  </si>
  <si>
    <t>ADULT WOMEN (ONLY)</t>
  </si>
  <si>
    <t>Volunteers of America Hope House – Adult Women</t>
  </si>
  <si>
    <t>UGM Crisis Shelter for Women and Children – Single Women</t>
  </si>
  <si>
    <t>BEDS AVAILABLE FOR ADULT WOMEN:</t>
  </si>
  <si>
    <t>OF TOTAL, LOW-BARRIER BEDS FOR ADULT WOMEN:</t>
  </si>
  <si>
    <t>ADULT MEN AND WOMEN (CO-ED)</t>
  </si>
  <si>
    <t>The Guardians Foundation at Cannon Street – Adult (Low-Barrier)</t>
  </si>
  <si>
    <t>BEDS AVAILABLE FOR ADULT MEN AND WOMEN:</t>
  </si>
  <si>
    <t>FAMILIES</t>
  </si>
  <si>
    <t>Family Promise Open Doors – Households with Minor Children</t>
  </si>
  <si>
    <t>UGM Crisis Shelter for Women and Children – Women with Minor Children</t>
  </si>
  <si>
    <t>UGM Crisis Shelter for Women and Children – Women w/ Minor Children emergency room</t>
  </si>
  <si>
    <t>BEDS AVAILABLE FOR FAMILIES:</t>
  </si>
  <si>
    <t>OF TOTAL, LOW-BARRIER BEDS FOR FAMILIES:</t>
  </si>
  <si>
    <t>YAS (VOA) (Low-Barrier)</t>
  </si>
  <si>
    <t>BEDS AVAILABLE FOR YOUNG ADULTS:</t>
  </si>
  <si>
    <t>OF TOTAL, LOW-BARRIER BEDS AVAILABLE:</t>
  </si>
  <si>
    <t>INCLEMENT WEATHER</t>
  </si>
  <si>
    <t>Truth Ministries – Adult Men (Overflow Beds)</t>
  </si>
  <si>
    <t>UGM Men’s Crisis Shelter – Adult Men (only available if not all regular shelter spaces [B5] are in use)</t>
  </si>
  <si>
    <t>Hope House - Adult Women</t>
  </si>
  <si>
    <t>HOTELING RESPONSE</t>
  </si>
  <si>
    <t>WARMING CENTER</t>
  </si>
  <si>
    <t>KEY:</t>
  </si>
  <si>
    <t>Shelter at capacity</t>
  </si>
  <si>
    <t>Not operational / not accepting night-by-night clients</t>
  </si>
  <si>
    <t>Beds available</t>
  </si>
  <si>
    <t>Did not report</t>
  </si>
  <si>
    <t>updated 12/10/21</t>
  </si>
  <si>
    <t>SHELTER NAME</t>
  </si>
  <si>
    <t>POPULATION</t>
  </si>
  <si>
    <t>SHELTER ADDRESS</t>
  </si>
  <si>
    <t>CHECK-IN TIMES</t>
  </si>
  <si>
    <t>SHELTER PHONE</t>
  </si>
  <si>
    <t>POINT OF CONTACT</t>
  </si>
  <si>
    <t>EMAIL</t>
  </si>
  <si>
    <t xml:space="preserve">CCEW House of Charity </t>
  </si>
  <si>
    <t>Low barrier, single men</t>
  </si>
  <si>
    <t>32 W Pacific Ave,                        Spokane, WA 99201 </t>
  </si>
  <si>
    <r>
      <rPr>
        <b/>
        <sz val="11"/>
        <color theme="1"/>
        <rFont val="Calibri"/>
        <family val="2"/>
        <scheme val="minor"/>
      </rPr>
      <t>Check in 5pm-8pm</t>
    </r>
    <r>
      <rPr>
        <sz val="11"/>
        <color theme="1"/>
        <rFont val="Calibri"/>
        <family val="2"/>
        <scheme val="minor"/>
      </rPr>
      <t>. 24/7 for folks that slept here the night before</t>
    </r>
  </si>
  <si>
    <t>509-624-7821</t>
  </si>
  <si>
    <t>Dena Carr</t>
  </si>
  <si>
    <t>dena.carr@cceasternwa.org</t>
  </si>
  <si>
    <t>Truth Ministries Men’s Shelter</t>
  </si>
  <si>
    <t>1910 E Sprague Ave,                  Spokane, WA 99202 </t>
  </si>
  <si>
    <r>
      <t xml:space="preserve">Check in:  </t>
    </r>
    <r>
      <rPr>
        <b/>
        <sz val="11"/>
        <color theme="1"/>
        <rFont val="Calibri"/>
        <family val="2"/>
        <scheme val="minor"/>
      </rPr>
      <t>6pm- 7pm.</t>
    </r>
    <r>
      <rPr>
        <sz val="11"/>
        <color theme="1"/>
        <rFont val="Calibri"/>
        <family val="2"/>
        <scheme val="minor"/>
      </rPr>
      <t xml:space="preserve"> Do take men after hours with referrals until full. 
Hours of Operation:   6pm- 8am</t>
    </r>
  </si>
  <si>
    <t xml:space="preserve"> 509-456-2576</t>
  </si>
  <si>
    <t>Julie McKinney</t>
  </si>
  <si>
    <t xml:space="preserve"> jmktruth@yahoo.com </t>
  </si>
  <si>
    <t xml:space="preserve">UGM Men’s Crisis Shelter </t>
  </si>
  <si>
    <t xml:space="preserve">High barrier, single men; 12 low barrier winter overflow beds </t>
  </si>
  <si>
    <t>1224 E Trent Ave.,                      Spokane, WA 99202 </t>
  </si>
  <si>
    <r>
      <rPr>
        <b/>
        <sz val="11"/>
        <color theme="1"/>
        <rFont val="Calibri"/>
        <family val="2"/>
        <scheme val="minor"/>
      </rPr>
      <t>Check in 7am-10pm</t>
    </r>
    <r>
      <rPr>
        <sz val="11"/>
        <color theme="1"/>
        <rFont val="Calibri"/>
        <family val="2"/>
        <scheme val="minor"/>
      </rPr>
      <t>. Will accept folks after 10pm if 32 degrees/below or referred by partner/SPD. </t>
    </r>
  </si>
  <si>
    <t xml:space="preserve">509-535-8510 </t>
  </si>
  <si>
    <t>Joel Brown</t>
  </si>
  <si>
    <t>joel.brown@uniongospelmission.org </t>
  </si>
  <si>
    <t xml:space="preserve">VOA  Hope House </t>
  </si>
  <si>
    <t>Low barrier, single women</t>
  </si>
  <si>
    <t>318 South Adams, Spokane, WA 99201</t>
  </si>
  <si>
    <r>
      <rPr>
        <b/>
        <sz val="11"/>
        <color theme="1"/>
        <rFont val="Calibri"/>
        <family val="2"/>
        <scheme val="minor"/>
      </rPr>
      <t>Check in at 4:30pm</t>
    </r>
    <r>
      <rPr>
        <sz val="11"/>
        <color theme="1"/>
        <rFont val="Calibri"/>
        <family val="2"/>
        <scheme val="minor"/>
      </rPr>
      <t xml:space="preserve"> until full. Begin waitlist at 8am. Folks staying the night before have priority. Coordination with Guardians to get women on priority list for Cannon or hotel emergency shelter.</t>
    </r>
  </si>
  <si>
    <t>509 455-2886 </t>
  </si>
  <si>
    <t>Megan Chandler</t>
  </si>
  <si>
    <t>mchandler@voaspokane.org</t>
  </si>
  <si>
    <t>UGM Crisis Shelter for Women and Children</t>
  </si>
  <si>
    <t>High barrier, single women and women with children</t>
  </si>
  <si>
    <t>1515 E Illinois Ave.                        Spokane, WA 99207 </t>
  </si>
  <si>
    <r>
      <rPr>
        <b/>
        <sz val="11"/>
        <color theme="1"/>
        <rFont val="Calibri"/>
        <family val="2"/>
        <scheme val="minor"/>
      </rPr>
      <t>6am to 830pm</t>
    </r>
    <r>
      <rPr>
        <sz val="11"/>
        <color theme="1"/>
        <rFont val="Calibri"/>
        <family val="2"/>
        <scheme val="minor"/>
      </rPr>
      <t xml:space="preserve"> for single women and 24/7 for women with children.</t>
    </r>
  </si>
  <si>
    <t>509- 535-0486                            509-216-1134</t>
  </si>
  <si>
    <t>Diane Hutton</t>
  </si>
  <si>
    <t>diane.hutton@uniongospelmission.org</t>
  </si>
  <si>
    <t>Guardians Foundation Cannon Street Shelter</t>
  </si>
  <si>
    <t>Low barrier single adults</t>
  </si>
  <si>
    <t>527 S Cannon St,                                  Spokane, WA 99201 </t>
  </si>
  <si>
    <r>
      <t xml:space="preserve">Check-in at 2pm </t>
    </r>
    <r>
      <rPr>
        <sz val="11"/>
        <color theme="1"/>
        <rFont val="Calibri"/>
        <family val="2"/>
        <scheme val="minor"/>
      </rPr>
      <t>until reach capacity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Folks staying night before have priority.</t>
    </r>
  </si>
  <si>
    <t>208-449-1210 ext 4</t>
  </si>
  <si>
    <t>Ellen Smith</t>
  </si>
  <si>
    <t>EllenS@theguardiansfoundation.org</t>
  </si>
  <si>
    <t>Family Promise Open Doors</t>
  </si>
  <si>
    <t>Low barrier, households with minors</t>
  </si>
  <si>
    <t>2002 E. Mission Avenue 
Spokane, WA 99202</t>
  </si>
  <si>
    <t>Check-in is 24/7</t>
  </si>
  <si>
    <t>509-723-4663</t>
  </si>
  <si>
    <t>Serena Graves</t>
  </si>
  <si>
    <t>sgraves@familypromiseofspokane.org </t>
  </si>
  <si>
    <t>VOA YAS</t>
  </si>
  <si>
    <t>Low barrier, 18-24 yr olds</t>
  </si>
  <si>
    <t>3104 E. Augusta Avenue, Spokane 99207</t>
  </si>
  <si>
    <r>
      <rPr>
        <b/>
        <sz val="11"/>
        <color theme="1"/>
        <rFont val="Calibri"/>
        <family val="2"/>
        <scheme val="minor"/>
      </rPr>
      <t xml:space="preserve">Check-in is 24/7 </t>
    </r>
    <r>
      <rPr>
        <sz val="11"/>
        <color theme="1"/>
        <rFont val="Calibri"/>
        <family val="2"/>
        <scheme val="minor"/>
      </rPr>
      <t>until reach capacity.</t>
    </r>
  </si>
  <si>
    <t>509-990-0579</t>
  </si>
  <si>
    <t>Gus Santos</t>
  </si>
  <si>
    <t>gsantos@voaspokane.org</t>
  </si>
  <si>
    <t>YWCA Domestic Violence Shelter</t>
  </si>
  <si>
    <t>Single adults, families fleeing domestic violence</t>
  </si>
  <si>
    <t>Confidential Location
(Main office: 930 N. Monroe)</t>
  </si>
  <si>
    <t>509-326-2255</t>
  </si>
  <si>
    <t>Jen Haynes</t>
  </si>
  <si>
    <t>jenniferh@ywcaspokane.org</t>
  </si>
  <si>
    <t>Just to highlight total capacity</t>
  </si>
  <si>
    <t>Just to highlight how many of total capacity are low-barrier</t>
  </si>
  <si>
    <r>
      <t xml:space="preserve">SINGLE ADULTS (Guardians Foundation)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TOTAL VARIES:</t>
    </r>
  </si>
  <si>
    <t>Anyone – Spokane Covention Center (Guardians Foundation)</t>
  </si>
  <si>
    <t>COVID-related reduced capacity</t>
  </si>
  <si>
    <t>COVID-Exposure (not accepting new patrons)</t>
  </si>
  <si>
    <t>YOUNG ADULTS</t>
  </si>
  <si>
    <t>SINGLES &amp; FAMILIES FLEEING DV</t>
  </si>
  <si>
    <t>Varies</t>
  </si>
  <si>
    <t>YWCA Shelter (reported as rooms for households)</t>
  </si>
  <si>
    <t>ROOMS AVAILABLE</t>
  </si>
  <si>
    <t>YWCA Hotel Overflow (reported as households served, not included in rooms available)</t>
  </si>
  <si>
    <t>(including Inclement Weather and Hoteling) TOTAL AVAILABLE:</t>
  </si>
  <si>
    <t xml:space="preserve">ROOMS AVAILABLE: </t>
  </si>
  <si>
    <t xml:space="preserve">BEDS AVAILABLE FOR YOUNG ADULTS: </t>
  </si>
  <si>
    <t xml:space="preserve">OF TOTAL, LOW-BARRIER BEDS FOR FAMILIES: </t>
  </si>
  <si>
    <t xml:space="preserve">BEDS AVAILABLE FOR FAMILIES: </t>
  </si>
  <si>
    <t xml:space="preserve">BEDS AVAILABLE FOR ADULT MEN AND WOMEN: </t>
  </si>
  <si>
    <t xml:space="preserve">OF TOTAL, LOW-BARRIER BEDS FOR ADULT WOMEN: </t>
  </si>
  <si>
    <t xml:space="preserve">BEDS AVAILABLE FOR ADULT WOMEN: </t>
  </si>
  <si>
    <t xml:space="preserve">OF TOTAL, LOW-BARRIER BEDS FOR ADULT MEN: </t>
  </si>
  <si>
    <t xml:space="preserve">BEDS AVAILABLE FOR ADULT MEN: </t>
  </si>
  <si>
    <r>
      <t xml:space="preserve">SINGLE ADULTS (Guardians Foundation)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TOTAL BEDS:</t>
    </r>
    <r>
      <rPr>
        <sz val="11"/>
        <color theme="1"/>
        <rFont val="Calibri"/>
        <family val="2"/>
        <scheme val="minor"/>
      </rPr>
      <t xml:space="preserve"> </t>
    </r>
  </si>
  <si>
    <t xml:space="preserve">OF TOTAL, LOW-BARRIER BEDS AVAILABLE: </t>
  </si>
  <si>
    <t xml:space="preserve">(including Inclement Weather and Hoteling) TOTAL AVAILABLE: </t>
  </si>
  <si>
    <t>Volunteers of America Hope House – Adult Women (Low-Barrier)</t>
  </si>
  <si>
    <t>Family Promise Open Doors – Households with Minor Children (Low-Barrier)</t>
  </si>
  <si>
    <t>Truth Ministries – Adult Men (Overflow Beds) (Low-Barrier)</t>
  </si>
  <si>
    <t>Hope House - Adult Women (Low-Barrier)</t>
  </si>
  <si>
    <t xml:space="preserve">Union Gospel Mission - Adult Women </t>
  </si>
  <si>
    <t>Anyone – Spokane Convention Center (Guardians Foundation)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</si>
</sst>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Segoe UI"/>
      <family val="2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Horizontal">
        <fgColor theme="2" tint="-0.24994659260841701"/>
        <bgColor theme="2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2F2F2"/>
      </patternFill>
    </fill>
  </fills>
  <borders count="54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1" fillId="12" borderId="53" applyNumberFormat="0" applyAlignment="0" applyProtection="0"/>
  </cellStyleXfs>
  <cellXfs count="19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5" xfId="0" applyFont="1" applyBorder="1"/>
    <xf numFmtId="0" fontId="3" fillId="0" borderId="9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0" fillId="2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4" fillId="0" borderId="1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9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/>
    <xf numFmtId="0" fontId="0" fillId="5" borderId="22" xfId="0" applyFill="1" applyBorder="1"/>
    <xf numFmtId="0" fontId="0" fillId="5" borderId="23" xfId="0" applyFill="1" applyBorder="1"/>
    <xf numFmtId="0" fontId="0" fillId="5" borderId="24" xfId="0" applyFill="1" applyBorder="1"/>
    <xf numFmtId="0" fontId="0" fillId="5" borderId="24" xfId="0" applyFill="1" applyBorder="1" applyAlignment="1">
      <alignment horizontal="center"/>
    </xf>
    <xf numFmtId="0" fontId="0" fillId="5" borderId="25" xfId="0" applyFill="1" applyBorder="1"/>
    <xf numFmtId="0" fontId="0" fillId="3" borderId="10" xfId="0" applyFill="1" applyBorder="1" applyAlignment="1">
      <alignment horizontal="center"/>
    </xf>
    <xf numFmtId="0" fontId="1" fillId="0" borderId="26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27" xfId="0" applyFont="1" applyBorder="1"/>
    <xf numFmtId="0" fontId="1" fillId="5" borderId="0" xfId="0" applyFont="1" applyFill="1" applyAlignment="1">
      <alignment horizontal="right"/>
    </xf>
    <xf numFmtId="0" fontId="0" fillId="0" borderId="28" xfId="0" applyBorder="1" applyAlignment="1">
      <alignment horizontal="center"/>
    </xf>
    <xf numFmtId="0" fontId="1" fillId="0" borderId="25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0" fillId="3" borderId="3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35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5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0" fontId="1" fillId="0" borderId="36" xfId="0" applyFont="1" applyBorder="1" applyAlignment="1">
      <alignment horizontal="right"/>
    </xf>
    <xf numFmtId="0" fontId="5" fillId="0" borderId="0" xfId="0" applyFont="1"/>
    <xf numFmtId="0" fontId="0" fillId="0" borderId="0" xfId="0" applyAlignment="1">
      <alignment horizontal="center"/>
    </xf>
    <xf numFmtId="0" fontId="3" fillId="0" borderId="38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0" fillId="0" borderId="39" xfId="0" applyBorder="1"/>
    <xf numFmtId="0" fontId="0" fillId="0" borderId="17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0" borderId="39" xfId="0" applyBorder="1" applyAlignment="1">
      <alignment horizontal="left"/>
    </xf>
    <xf numFmtId="0" fontId="0" fillId="7" borderId="15" xfId="0" applyFill="1" applyBorder="1" applyAlignment="1">
      <alignment horizontal="center"/>
    </xf>
    <xf numFmtId="0" fontId="0" fillId="0" borderId="42" xfId="0" applyBorder="1"/>
    <xf numFmtId="0" fontId="0" fillId="0" borderId="10" xfId="0" applyBorder="1"/>
    <xf numFmtId="0" fontId="0" fillId="0" borderId="34" xfId="0" applyBorder="1"/>
    <xf numFmtId="0" fontId="0" fillId="0" borderId="20" xfId="0" applyBorder="1"/>
    <xf numFmtId="0" fontId="0" fillId="0" borderId="43" xfId="0" applyBorder="1"/>
    <xf numFmtId="0" fontId="0" fillId="0" borderId="44" xfId="0" applyBorder="1"/>
    <xf numFmtId="0" fontId="0" fillId="0" borderId="14" xfId="0" applyBorder="1"/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15" xfId="0" applyFill="1" applyBorder="1"/>
    <xf numFmtId="0" fontId="0" fillId="2" borderId="4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8" borderId="18" xfId="0" applyFont="1" applyFill="1" applyBorder="1" applyAlignment="1">
      <alignment horizontal="right"/>
    </xf>
    <xf numFmtId="0" fontId="1" fillId="9" borderId="18" xfId="0" applyFont="1" applyFill="1" applyBorder="1" applyAlignment="1">
      <alignment horizontal="right"/>
    </xf>
    <xf numFmtId="0" fontId="1" fillId="9" borderId="17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0" fillId="8" borderId="15" xfId="0" applyFill="1" applyBorder="1"/>
    <xf numFmtId="0" fontId="0" fillId="9" borderId="15" xfId="0" applyFill="1" applyBorder="1"/>
    <xf numFmtId="0" fontId="0" fillId="0" borderId="15" xfId="0" applyBorder="1"/>
    <xf numFmtId="0" fontId="0" fillId="0" borderId="45" xfId="0" applyBorder="1"/>
    <xf numFmtId="0" fontId="0" fillId="0" borderId="0" xfId="0" applyBorder="1"/>
    <xf numFmtId="0" fontId="0" fillId="2" borderId="11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0" borderId="37" xfId="0" applyBorder="1"/>
    <xf numFmtId="0" fontId="0" fillId="0" borderId="18" xfId="0" applyBorder="1"/>
    <xf numFmtId="0" fontId="1" fillId="0" borderId="48" xfId="0" applyFont="1" applyBorder="1" applyAlignment="1">
      <alignment horizontal="right"/>
    </xf>
    <xf numFmtId="0" fontId="1" fillId="6" borderId="49" xfId="0" applyFont="1" applyFill="1" applyBorder="1" applyAlignment="1">
      <alignment horizontal="center"/>
    </xf>
    <xf numFmtId="0" fontId="0" fillId="6" borderId="50" xfId="0" applyFill="1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0" fillId="6" borderId="51" xfId="0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1" fillId="5" borderId="17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52" xfId="0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2" xfId="0" applyBorder="1"/>
    <xf numFmtId="0" fontId="12" fillId="2" borderId="53" xfId="1" applyFont="1" applyFill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34" xfId="0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0" borderId="25" xfId="0" applyFill="1" applyBorder="1"/>
    <xf numFmtId="0" fontId="1" fillId="0" borderId="2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 textRotation="90"/>
    </xf>
    <xf numFmtId="164" fontId="2" fillId="0" borderId="7" xfId="0" applyNumberFormat="1" applyFont="1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164" fontId="2" fillId="0" borderId="3" xfId="0" applyNumberFormat="1" applyFont="1" applyFill="1" applyBorder="1" applyAlignment="1">
      <alignment horizontal="center" vertical="center" textRotation="90"/>
    </xf>
    <xf numFmtId="164" fontId="2" fillId="0" borderId="7" xfId="0" applyNumberFormat="1" applyFont="1" applyFill="1" applyBorder="1" applyAlignment="1">
      <alignment horizontal="center" vertical="center" textRotation="90"/>
    </xf>
    <xf numFmtId="0" fontId="0" fillId="0" borderId="2" xfId="0" applyFill="1" applyBorder="1" applyAlignment="1">
      <alignment horizontal="center" vertical="center" textRotation="90"/>
    </xf>
    <xf numFmtId="0" fontId="0" fillId="0" borderId="6" xfId="0" applyFill="1" applyBorder="1" applyAlignment="1">
      <alignment horizontal="center" vertical="center" textRotation="90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2" borderId="32" xfId="0" applyFill="1" applyBorder="1" applyAlignment="1">
      <alignment horizontal="center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8"/>
  <sheetViews>
    <sheetView workbookViewId="0">
      <pane xSplit="2" ySplit="2" topLeftCell="P21" activePane="bottomRight" state="frozen"/>
      <selection pane="topRight" activeCell="C1" sqref="C1"/>
      <selection pane="bottomLeft" activeCell="A3" sqref="A3"/>
      <selection pane="bottomRight" activeCell="AC36" sqref="AC36"/>
    </sheetView>
  </sheetViews>
  <sheetFormatPr defaultRowHeight="15" x14ac:dyDescent="0.25"/>
  <cols>
    <col min="1" max="1" width="82.7109375" bestFit="1" customWidth="1"/>
    <col min="2" max="2" width="10.7109375" bestFit="1" customWidth="1"/>
    <col min="33" max="33" width="10.140625" customWidth="1"/>
  </cols>
  <sheetData>
    <row r="1" spans="1:33" ht="120.75" customHeight="1" x14ac:dyDescent="0.25">
      <c r="A1" s="1" t="s">
        <v>0</v>
      </c>
      <c r="B1" s="184" t="s">
        <v>1</v>
      </c>
      <c r="C1" s="182">
        <v>44562</v>
      </c>
      <c r="D1" s="182">
        <v>44563</v>
      </c>
      <c r="E1" s="182">
        <v>44564</v>
      </c>
      <c r="F1" s="182">
        <v>44565</v>
      </c>
      <c r="G1" s="182">
        <v>44566</v>
      </c>
      <c r="H1" s="182">
        <v>44567</v>
      </c>
      <c r="I1" s="182">
        <v>44568</v>
      </c>
      <c r="J1" s="182">
        <v>44569</v>
      </c>
      <c r="K1" s="182">
        <v>44570</v>
      </c>
      <c r="L1" s="182">
        <v>44571</v>
      </c>
      <c r="M1" s="182">
        <v>44572</v>
      </c>
      <c r="N1" s="182">
        <v>44573</v>
      </c>
      <c r="O1" s="182">
        <v>44574</v>
      </c>
      <c r="P1" s="182">
        <v>44575</v>
      </c>
      <c r="Q1" s="182">
        <v>44576</v>
      </c>
      <c r="R1" s="182">
        <v>44577</v>
      </c>
      <c r="S1" s="182">
        <v>44578</v>
      </c>
      <c r="T1" s="182">
        <v>44579</v>
      </c>
      <c r="U1" s="182">
        <v>44580</v>
      </c>
      <c r="V1" s="182">
        <v>44581</v>
      </c>
      <c r="W1" s="182">
        <v>44582</v>
      </c>
      <c r="X1" s="182">
        <v>44583</v>
      </c>
      <c r="Y1" s="182">
        <v>44584</v>
      </c>
      <c r="Z1" s="182">
        <v>44585</v>
      </c>
      <c r="AA1" s="182">
        <v>44586</v>
      </c>
      <c r="AB1" s="182">
        <v>44587</v>
      </c>
      <c r="AC1" s="182">
        <v>44588</v>
      </c>
      <c r="AD1" s="182">
        <v>44589</v>
      </c>
      <c r="AE1" s="182">
        <v>44590</v>
      </c>
      <c r="AF1" s="182">
        <v>44591</v>
      </c>
      <c r="AG1" s="182">
        <v>44592</v>
      </c>
    </row>
    <row r="2" spans="1:33" ht="15.75" customHeight="1" thickBot="1" x14ac:dyDescent="0.3">
      <c r="A2" s="2" t="s">
        <v>2</v>
      </c>
      <c r="B2" s="185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</row>
    <row r="3" spans="1:33" ht="15.75" thickBot="1" x14ac:dyDescent="0.3">
      <c r="A3" s="3" t="s">
        <v>3</v>
      </c>
      <c r="B3" s="4">
        <v>105</v>
      </c>
      <c r="C3" s="27">
        <v>45</v>
      </c>
      <c r="D3" s="27">
        <v>41</v>
      </c>
      <c r="E3" s="104">
        <v>1</v>
      </c>
      <c r="F3" s="104">
        <v>7</v>
      </c>
      <c r="G3" s="104">
        <v>0</v>
      </c>
      <c r="H3" s="104">
        <v>4</v>
      </c>
      <c r="I3" s="104">
        <v>2</v>
      </c>
      <c r="J3" s="104">
        <v>0</v>
      </c>
      <c r="K3" s="104">
        <v>0</v>
      </c>
      <c r="L3" s="104">
        <v>0</v>
      </c>
      <c r="M3" s="109">
        <v>0</v>
      </c>
      <c r="N3" s="109">
        <v>0</v>
      </c>
      <c r="O3" s="78">
        <v>0</v>
      </c>
      <c r="P3" s="78">
        <v>0</v>
      </c>
      <c r="Q3" s="78">
        <v>0</v>
      </c>
      <c r="R3" s="107">
        <v>1</v>
      </c>
      <c r="S3" s="107">
        <v>2</v>
      </c>
      <c r="T3" s="78">
        <v>0</v>
      </c>
      <c r="U3" s="78">
        <v>0</v>
      </c>
      <c r="V3" s="107">
        <v>1</v>
      </c>
      <c r="W3" s="78">
        <v>0</v>
      </c>
      <c r="X3" s="7"/>
      <c r="Y3" s="78">
        <v>0</v>
      </c>
      <c r="Z3" s="78">
        <v>0</v>
      </c>
      <c r="AA3" s="107">
        <v>2</v>
      </c>
      <c r="AB3" s="78">
        <v>0</v>
      </c>
      <c r="AC3" s="107">
        <v>1</v>
      </c>
      <c r="AD3" s="78">
        <v>0</v>
      </c>
      <c r="AE3" s="78">
        <v>0</v>
      </c>
      <c r="AF3" s="109">
        <v>0</v>
      </c>
      <c r="AG3" s="109">
        <v>0</v>
      </c>
    </row>
    <row r="4" spans="1:33" ht="15.75" thickBot="1" x14ac:dyDescent="0.3">
      <c r="A4" s="5" t="s">
        <v>4</v>
      </c>
      <c r="B4" s="4">
        <v>24</v>
      </c>
      <c r="C4" s="6">
        <v>0</v>
      </c>
      <c r="D4" s="6">
        <v>0</v>
      </c>
      <c r="E4" s="6">
        <v>0</v>
      </c>
      <c r="F4" s="105">
        <v>0</v>
      </c>
      <c r="G4" s="88">
        <v>0</v>
      </c>
      <c r="H4" s="88">
        <v>0</v>
      </c>
      <c r="I4" s="88">
        <v>0</v>
      </c>
      <c r="J4" s="88">
        <v>0</v>
      </c>
      <c r="K4" s="88">
        <v>0</v>
      </c>
      <c r="L4" s="88">
        <v>0</v>
      </c>
      <c r="M4" s="88">
        <v>0</v>
      </c>
      <c r="N4" s="88">
        <v>0</v>
      </c>
      <c r="O4" s="105">
        <v>0</v>
      </c>
      <c r="P4" s="105">
        <v>0</v>
      </c>
      <c r="Q4" s="105">
        <v>0</v>
      </c>
      <c r="R4" s="105">
        <v>0</v>
      </c>
      <c r="S4" s="105">
        <v>0</v>
      </c>
      <c r="T4" s="105">
        <v>0</v>
      </c>
      <c r="U4" s="105">
        <v>0</v>
      </c>
      <c r="V4" s="105">
        <v>0</v>
      </c>
      <c r="W4" s="105">
        <v>0</v>
      </c>
      <c r="X4" s="11">
        <v>10</v>
      </c>
      <c r="Y4" s="110">
        <v>0</v>
      </c>
      <c r="Z4" s="105">
        <v>0</v>
      </c>
      <c r="AA4" s="105">
        <v>0</v>
      </c>
      <c r="AB4" s="105">
        <v>0</v>
      </c>
      <c r="AC4" s="105">
        <v>0</v>
      </c>
      <c r="AD4" s="105">
        <v>0</v>
      </c>
      <c r="AE4" s="105">
        <v>0</v>
      </c>
      <c r="AF4" s="105">
        <v>0</v>
      </c>
      <c r="AG4" s="105">
        <v>0</v>
      </c>
    </row>
    <row r="5" spans="1:33" ht="15.75" thickBot="1" x14ac:dyDescent="0.3">
      <c r="A5" s="8" t="s">
        <v>5</v>
      </c>
      <c r="B5" s="9">
        <v>105</v>
      </c>
      <c r="C5" s="10">
        <v>41</v>
      </c>
      <c r="D5" s="11">
        <v>39</v>
      </c>
      <c r="E5" s="11">
        <v>39</v>
      </c>
      <c r="F5" s="11">
        <v>36</v>
      </c>
      <c r="G5" s="11">
        <v>47</v>
      </c>
      <c r="H5" s="11">
        <v>48</v>
      </c>
      <c r="I5" s="11">
        <v>51</v>
      </c>
      <c r="J5" s="11">
        <v>52</v>
      </c>
      <c r="K5" s="75">
        <v>45</v>
      </c>
      <c r="L5" s="75">
        <v>43</v>
      </c>
      <c r="M5" s="11">
        <v>39</v>
      </c>
      <c r="N5" s="11">
        <v>44</v>
      </c>
      <c r="O5" s="11">
        <v>41</v>
      </c>
      <c r="P5" s="11">
        <v>49</v>
      </c>
      <c r="Q5" s="11">
        <v>48</v>
      </c>
      <c r="R5" s="11">
        <v>14</v>
      </c>
      <c r="S5" s="11">
        <v>31</v>
      </c>
      <c r="T5" s="11">
        <v>29</v>
      </c>
      <c r="U5" s="136">
        <v>27</v>
      </c>
      <c r="V5" s="11">
        <v>26</v>
      </c>
      <c r="W5" s="11">
        <v>23</v>
      </c>
      <c r="X5" s="11">
        <v>19</v>
      </c>
      <c r="Y5" s="11">
        <v>20</v>
      </c>
      <c r="Z5" s="11">
        <v>21</v>
      </c>
      <c r="AA5" s="11">
        <v>17</v>
      </c>
      <c r="AB5" s="11">
        <v>20</v>
      </c>
      <c r="AC5" s="11">
        <v>19</v>
      </c>
      <c r="AD5" s="11">
        <v>23</v>
      </c>
      <c r="AE5" s="136">
        <v>23</v>
      </c>
      <c r="AF5" s="11">
        <v>21</v>
      </c>
      <c r="AG5" s="11">
        <v>19</v>
      </c>
    </row>
    <row r="6" spans="1:33" s="16" customFormat="1" ht="15.75" thickBot="1" x14ac:dyDescent="0.3">
      <c r="A6" s="12" t="s">
        <v>6</v>
      </c>
      <c r="B6" s="13">
        <f>SUM(B3,B4,B5,B33)</f>
        <v>274</v>
      </c>
      <c r="C6" s="14">
        <f t="shared" ref="C6:AG6" si="0">SUM(C3, C4,C5,C33)</f>
        <v>117</v>
      </c>
      <c r="D6" s="15">
        <f t="shared" si="0"/>
        <v>108</v>
      </c>
      <c r="E6" s="15">
        <f t="shared" si="0"/>
        <v>59</v>
      </c>
      <c r="F6" s="15">
        <f t="shared" si="0"/>
        <v>63</v>
      </c>
      <c r="G6" s="15">
        <f t="shared" si="0"/>
        <v>63</v>
      </c>
      <c r="H6" s="15">
        <f t="shared" si="0"/>
        <v>76</v>
      </c>
      <c r="I6" s="15">
        <f t="shared" si="0"/>
        <v>76</v>
      </c>
      <c r="J6" s="15">
        <f t="shared" si="0"/>
        <v>73</v>
      </c>
      <c r="K6" s="15">
        <f t="shared" si="0"/>
        <v>45</v>
      </c>
      <c r="L6" s="15">
        <f t="shared" si="0"/>
        <v>43</v>
      </c>
      <c r="M6" s="15">
        <f t="shared" si="0"/>
        <v>40</v>
      </c>
      <c r="N6" s="15">
        <f t="shared" si="0"/>
        <v>50</v>
      </c>
      <c r="O6" s="15">
        <f t="shared" si="0"/>
        <v>53</v>
      </c>
      <c r="P6" s="15">
        <f t="shared" si="0"/>
        <v>52</v>
      </c>
      <c r="Q6" s="15">
        <f t="shared" si="0"/>
        <v>52</v>
      </c>
      <c r="R6" s="15">
        <f t="shared" si="0"/>
        <v>15</v>
      </c>
      <c r="S6" s="15">
        <f t="shared" si="0"/>
        <v>33</v>
      </c>
      <c r="T6" s="15">
        <f t="shared" si="0"/>
        <v>29</v>
      </c>
      <c r="U6" s="15">
        <f t="shared" si="0"/>
        <v>27</v>
      </c>
      <c r="V6" s="15">
        <f t="shared" si="0"/>
        <v>27</v>
      </c>
      <c r="W6" s="15">
        <f t="shared" si="0"/>
        <v>23</v>
      </c>
      <c r="X6" s="15">
        <f t="shared" si="0"/>
        <v>39</v>
      </c>
      <c r="Y6" s="15">
        <f t="shared" si="0"/>
        <v>20</v>
      </c>
      <c r="Z6" s="15">
        <f t="shared" si="0"/>
        <v>35</v>
      </c>
      <c r="AA6" s="15">
        <f t="shared" si="0"/>
        <v>33</v>
      </c>
      <c r="AB6" s="15">
        <f t="shared" si="0"/>
        <v>27</v>
      </c>
      <c r="AC6" s="15">
        <f t="shared" si="0"/>
        <v>30</v>
      </c>
      <c r="AD6" s="15">
        <f t="shared" si="0"/>
        <v>29</v>
      </c>
      <c r="AE6" s="15">
        <f t="shared" si="0"/>
        <v>34</v>
      </c>
      <c r="AF6" s="15">
        <f t="shared" si="0"/>
        <v>31</v>
      </c>
      <c r="AG6" s="15">
        <f t="shared" si="0"/>
        <v>29</v>
      </c>
    </row>
    <row r="7" spans="1:33" s="16" customFormat="1" ht="15.75" thickBot="1" x14ac:dyDescent="0.3">
      <c r="A7" s="17" t="s">
        <v>7</v>
      </c>
      <c r="B7" s="18">
        <f t="shared" ref="B7:AG7" si="1">SUM(B3,B33)</f>
        <v>145</v>
      </c>
      <c r="C7" s="19">
        <f t="shared" si="1"/>
        <v>76</v>
      </c>
      <c r="D7" s="20">
        <f t="shared" si="1"/>
        <v>69</v>
      </c>
      <c r="E7" s="20">
        <f t="shared" si="1"/>
        <v>20</v>
      </c>
      <c r="F7" s="20">
        <f t="shared" si="1"/>
        <v>27</v>
      </c>
      <c r="G7" s="20">
        <f t="shared" si="1"/>
        <v>16</v>
      </c>
      <c r="H7" s="20">
        <f t="shared" si="1"/>
        <v>28</v>
      </c>
      <c r="I7" s="20">
        <f t="shared" si="1"/>
        <v>25</v>
      </c>
      <c r="J7" s="20">
        <f t="shared" si="1"/>
        <v>21</v>
      </c>
      <c r="K7" s="20">
        <f t="shared" si="1"/>
        <v>0</v>
      </c>
      <c r="L7" s="20">
        <f t="shared" si="1"/>
        <v>0</v>
      </c>
      <c r="M7" s="20">
        <f t="shared" si="1"/>
        <v>1</v>
      </c>
      <c r="N7" s="20">
        <f t="shared" si="1"/>
        <v>6</v>
      </c>
      <c r="O7" s="20">
        <f t="shared" si="1"/>
        <v>12</v>
      </c>
      <c r="P7" s="20">
        <f t="shared" si="1"/>
        <v>3</v>
      </c>
      <c r="Q7" s="20">
        <f t="shared" si="1"/>
        <v>4</v>
      </c>
      <c r="R7" s="20">
        <f t="shared" si="1"/>
        <v>1</v>
      </c>
      <c r="S7" s="20">
        <f t="shared" si="1"/>
        <v>2</v>
      </c>
      <c r="T7" s="20">
        <f t="shared" si="1"/>
        <v>0</v>
      </c>
      <c r="U7" s="20">
        <f t="shared" si="1"/>
        <v>0</v>
      </c>
      <c r="V7" s="20">
        <f t="shared" si="1"/>
        <v>1</v>
      </c>
      <c r="W7" s="20">
        <f t="shared" si="1"/>
        <v>0</v>
      </c>
      <c r="X7" s="20">
        <f t="shared" si="1"/>
        <v>10</v>
      </c>
      <c r="Y7" s="20">
        <f t="shared" si="1"/>
        <v>0</v>
      </c>
      <c r="Z7" s="20">
        <f t="shared" si="1"/>
        <v>14</v>
      </c>
      <c r="AA7" s="20">
        <f t="shared" si="1"/>
        <v>16</v>
      </c>
      <c r="AB7" s="20">
        <f t="shared" si="1"/>
        <v>7</v>
      </c>
      <c r="AC7" s="20">
        <f t="shared" si="1"/>
        <v>11</v>
      </c>
      <c r="AD7" s="20">
        <f t="shared" si="1"/>
        <v>6</v>
      </c>
      <c r="AE7" s="20">
        <f t="shared" si="1"/>
        <v>11</v>
      </c>
      <c r="AF7" s="20">
        <f t="shared" si="1"/>
        <v>10</v>
      </c>
      <c r="AG7" s="20">
        <f t="shared" si="1"/>
        <v>10</v>
      </c>
    </row>
    <row r="8" spans="1:33" ht="15.75" thickBot="1" x14ac:dyDescent="0.3">
      <c r="A8" s="21" t="s">
        <v>8</v>
      </c>
      <c r="B8" s="22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5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6"/>
    </row>
    <row r="9" spans="1:33" ht="15.75" thickBot="1" x14ac:dyDescent="0.3">
      <c r="A9" s="3" t="s">
        <v>9</v>
      </c>
      <c r="B9" s="9">
        <v>80</v>
      </c>
      <c r="C9" s="27">
        <v>7</v>
      </c>
      <c r="D9" s="75">
        <v>3</v>
      </c>
      <c r="E9" s="75">
        <v>1</v>
      </c>
      <c r="F9" s="88">
        <v>0</v>
      </c>
      <c r="G9" s="75">
        <v>3</v>
      </c>
      <c r="H9" s="75">
        <v>6</v>
      </c>
      <c r="I9" s="7"/>
      <c r="J9" s="75">
        <v>2</v>
      </c>
      <c r="K9" s="75">
        <v>1</v>
      </c>
      <c r="L9" s="88">
        <v>0</v>
      </c>
      <c r="M9" s="88">
        <v>0</v>
      </c>
      <c r="N9" s="75">
        <v>1</v>
      </c>
      <c r="O9" s="75">
        <v>4</v>
      </c>
      <c r="P9" s="7"/>
      <c r="Q9" s="7"/>
      <c r="R9" s="88">
        <v>0</v>
      </c>
      <c r="S9" s="75">
        <v>2</v>
      </c>
      <c r="T9" s="75">
        <v>1</v>
      </c>
      <c r="U9" s="75">
        <v>2</v>
      </c>
      <c r="V9" s="75">
        <v>2</v>
      </c>
      <c r="W9" s="75">
        <v>4</v>
      </c>
      <c r="X9" s="7"/>
      <c r="Y9" s="75">
        <v>4</v>
      </c>
      <c r="Z9" s="7"/>
      <c r="AA9" s="88">
        <v>0</v>
      </c>
      <c r="AB9" s="88">
        <v>0</v>
      </c>
      <c r="AC9" s="88">
        <v>0</v>
      </c>
      <c r="AD9" s="75">
        <v>11</v>
      </c>
      <c r="AE9" s="75">
        <v>14</v>
      </c>
      <c r="AF9" s="88">
        <v>0</v>
      </c>
      <c r="AG9" s="140">
        <v>0</v>
      </c>
    </row>
    <row r="10" spans="1:33" ht="15.75" thickBot="1" x14ac:dyDescent="0.3">
      <c r="A10" s="8" t="s">
        <v>10</v>
      </c>
      <c r="B10" s="9">
        <v>40</v>
      </c>
      <c r="C10" s="10">
        <v>7</v>
      </c>
      <c r="D10" s="10">
        <v>5</v>
      </c>
      <c r="E10" s="10">
        <v>8</v>
      </c>
      <c r="F10" s="11">
        <v>7</v>
      </c>
      <c r="G10" s="11">
        <v>10</v>
      </c>
      <c r="H10" s="11">
        <v>9</v>
      </c>
      <c r="I10" s="11">
        <v>8</v>
      </c>
      <c r="J10" s="11">
        <v>10</v>
      </c>
      <c r="K10" s="11">
        <v>9</v>
      </c>
      <c r="L10" s="11">
        <v>11</v>
      </c>
      <c r="M10" s="11">
        <v>7</v>
      </c>
      <c r="N10" s="11">
        <v>10</v>
      </c>
      <c r="O10" s="11">
        <v>9</v>
      </c>
      <c r="P10" s="11">
        <v>9</v>
      </c>
      <c r="Q10" s="11">
        <v>8</v>
      </c>
      <c r="R10" s="11">
        <v>6</v>
      </c>
      <c r="S10" s="11">
        <v>11</v>
      </c>
      <c r="T10" s="11">
        <v>10</v>
      </c>
      <c r="U10" s="11">
        <v>7</v>
      </c>
      <c r="V10" s="11">
        <v>10</v>
      </c>
      <c r="W10" s="11">
        <v>7</v>
      </c>
      <c r="X10" s="11">
        <v>6</v>
      </c>
      <c r="Y10" s="11">
        <v>5</v>
      </c>
      <c r="Z10" s="11">
        <v>7</v>
      </c>
      <c r="AA10" s="11">
        <v>7</v>
      </c>
      <c r="AB10" s="11">
        <v>7</v>
      </c>
      <c r="AC10" s="11">
        <v>8</v>
      </c>
      <c r="AD10" s="11">
        <v>9</v>
      </c>
      <c r="AE10" s="11">
        <v>8</v>
      </c>
      <c r="AF10" s="11">
        <v>11</v>
      </c>
      <c r="AG10" s="133"/>
    </row>
    <row r="11" spans="1:33" ht="15.75" thickBot="1" x14ac:dyDescent="0.3">
      <c r="A11" s="28" t="s">
        <v>11</v>
      </c>
      <c r="B11" s="29">
        <f t="shared" ref="B11:AG11" si="2">SUM(B9:B10)</f>
        <v>120</v>
      </c>
      <c r="C11" s="14">
        <f t="shared" si="2"/>
        <v>14</v>
      </c>
      <c r="D11" s="15">
        <f t="shared" si="2"/>
        <v>8</v>
      </c>
      <c r="E11" s="15">
        <f t="shared" si="2"/>
        <v>9</v>
      </c>
      <c r="F11" s="15">
        <f t="shared" si="2"/>
        <v>7</v>
      </c>
      <c r="G11" s="15">
        <f t="shared" si="2"/>
        <v>13</v>
      </c>
      <c r="H11" s="15">
        <f t="shared" si="2"/>
        <v>15</v>
      </c>
      <c r="I11" s="15">
        <f t="shared" si="2"/>
        <v>8</v>
      </c>
      <c r="J11" s="15">
        <f t="shared" si="2"/>
        <v>12</v>
      </c>
      <c r="K11" s="15">
        <f t="shared" si="2"/>
        <v>10</v>
      </c>
      <c r="L11" s="15">
        <f t="shared" si="2"/>
        <v>11</v>
      </c>
      <c r="M11" s="15">
        <f t="shared" si="2"/>
        <v>7</v>
      </c>
      <c r="N11" s="15">
        <f t="shared" si="2"/>
        <v>11</v>
      </c>
      <c r="O11" s="15">
        <f t="shared" si="2"/>
        <v>13</v>
      </c>
      <c r="P11" s="15">
        <f t="shared" si="2"/>
        <v>9</v>
      </c>
      <c r="Q11" s="15">
        <f t="shared" si="2"/>
        <v>8</v>
      </c>
      <c r="R11" s="15">
        <f t="shared" si="2"/>
        <v>6</v>
      </c>
      <c r="S11" s="15">
        <f t="shared" si="2"/>
        <v>13</v>
      </c>
      <c r="T11" s="15">
        <f t="shared" si="2"/>
        <v>11</v>
      </c>
      <c r="U11" s="15">
        <f t="shared" si="2"/>
        <v>9</v>
      </c>
      <c r="V11" s="15">
        <f t="shared" si="2"/>
        <v>12</v>
      </c>
      <c r="W11" s="15">
        <f t="shared" si="2"/>
        <v>11</v>
      </c>
      <c r="X11" s="15">
        <f t="shared" si="2"/>
        <v>6</v>
      </c>
      <c r="Y11" s="15">
        <f t="shared" si="2"/>
        <v>9</v>
      </c>
      <c r="Z11" s="15">
        <f t="shared" si="2"/>
        <v>7</v>
      </c>
      <c r="AA11" s="15">
        <f t="shared" si="2"/>
        <v>7</v>
      </c>
      <c r="AB11" s="15">
        <f t="shared" si="2"/>
        <v>7</v>
      </c>
      <c r="AC11" s="15">
        <f t="shared" si="2"/>
        <v>8</v>
      </c>
      <c r="AD11" s="15">
        <f t="shared" si="2"/>
        <v>20</v>
      </c>
      <c r="AE11" s="15">
        <f t="shared" si="2"/>
        <v>22</v>
      </c>
      <c r="AF11" s="15">
        <f t="shared" si="2"/>
        <v>11</v>
      </c>
      <c r="AG11" s="15">
        <f t="shared" si="2"/>
        <v>0</v>
      </c>
    </row>
    <row r="12" spans="1:33" ht="15.75" thickBot="1" x14ac:dyDescent="0.3">
      <c r="A12" s="30" t="s">
        <v>12</v>
      </c>
      <c r="B12" s="18">
        <f t="shared" ref="B12:AG12" si="3">SUM(B9:B9)</f>
        <v>80</v>
      </c>
      <c r="C12" s="19">
        <f t="shared" si="3"/>
        <v>7</v>
      </c>
      <c r="D12" s="20">
        <f t="shared" si="3"/>
        <v>3</v>
      </c>
      <c r="E12" s="20">
        <f t="shared" si="3"/>
        <v>1</v>
      </c>
      <c r="F12" s="20">
        <f t="shared" si="3"/>
        <v>0</v>
      </c>
      <c r="G12" s="20">
        <f t="shared" si="3"/>
        <v>3</v>
      </c>
      <c r="H12" s="20">
        <f t="shared" si="3"/>
        <v>6</v>
      </c>
      <c r="I12" s="20">
        <f t="shared" si="3"/>
        <v>0</v>
      </c>
      <c r="J12" s="20">
        <f t="shared" si="3"/>
        <v>2</v>
      </c>
      <c r="K12" s="20">
        <f t="shared" si="3"/>
        <v>1</v>
      </c>
      <c r="L12" s="20">
        <f t="shared" si="3"/>
        <v>0</v>
      </c>
      <c r="M12" s="20">
        <f t="shared" si="3"/>
        <v>0</v>
      </c>
      <c r="N12" s="20">
        <f t="shared" si="3"/>
        <v>1</v>
      </c>
      <c r="O12" s="20">
        <f t="shared" si="3"/>
        <v>4</v>
      </c>
      <c r="P12" s="20">
        <f t="shared" si="3"/>
        <v>0</v>
      </c>
      <c r="Q12" s="20">
        <f t="shared" si="3"/>
        <v>0</v>
      </c>
      <c r="R12" s="20">
        <f t="shared" si="3"/>
        <v>0</v>
      </c>
      <c r="S12" s="20">
        <f t="shared" si="3"/>
        <v>2</v>
      </c>
      <c r="T12" s="20">
        <f t="shared" si="3"/>
        <v>1</v>
      </c>
      <c r="U12" s="20">
        <f t="shared" si="3"/>
        <v>2</v>
      </c>
      <c r="V12" s="20">
        <f t="shared" si="3"/>
        <v>2</v>
      </c>
      <c r="W12" s="20">
        <f t="shared" si="3"/>
        <v>4</v>
      </c>
      <c r="X12" s="20">
        <f t="shared" si="3"/>
        <v>0</v>
      </c>
      <c r="Y12" s="20">
        <f t="shared" si="3"/>
        <v>4</v>
      </c>
      <c r="Z12" s="20">
        <f t="shared" si="3"/>
        <v>0</v>
      </c>
      <c r="AA12" s="20">
        <f t="shared" si="3"/>
        <v>0</v>
      </c>
      <c r="AB12" s="20">
        <f t="shared" si="3"/>
        <v>0</v>
      </c>
      <c r="AC12" s="20">
        <f t="shared" si="3"/>
        <v>0</v>
      </c>
      <c r="AD12" s="20">
        <f t="shared" si="3"/>
        <v>11</v>
      </c>
      <c r="AE12" s="20">
        <f t="shared" si="3"/>
        <v>14</v>
      </c>
      <c r="AF12" s="20">
        <f t="shared" si="3"/>
        <v>0</v>
      </c>
      <c r="AG12" s="20">
        <f t="shared" si="3"/>
        <v>0</v>
      </c>
    </row>
    <row r="13" spans="1:33" ht="15.75" thickBot="1" x14ac:dyDescent="0.3">
      <c r="A13" s="31" t="s">
        <v>13</v>
      </c>
      <c r="B13" s="32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5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6"/>
    </row>
    <row r="14" spans="1:33" ht="15.75" thickBot="1" x14ac:dyDescent="0.3">
      <c r="A14" s="8" t="s">
        <v>14</v>
      </c>
      <c r="B14" s="33">
        <v>80</v>
      </c>
      <c r="C14" s="11">
        <v>8</v>
      </c>
      <c r="D14" s="10">
        <v>2</v>
      </c>
      <c r="E14" s="6">
        <v>0</v>
      </c>
      <c r="F14" s="6">
        <v>0</v>
      </c>
      <c r="G14" s="6">
        <v>0</v>
      </c>
      <c r="H14" s="6">
        <v>0</v>
      </c>
      <c r="I14" s="10">
        <v>9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v>0</v>
      </c>
      <c r="W14" s="105">
        <v>0</v>
      </c>
      <c r="X14" s="11">
        <v>5</v>
      </c>
      <c r="Y14" s="11">
        <v>6</v>
      </c>
      <c r="Z14" s="105">
        <v>0</v>
      </c>
      <c r="AA14" s="105">
        <v>0</v>
      </c>
      <c r="AB14" s="105">
        <v>0</v>
      </c>
      <c r="AC14" s="105">
        <v>0</v>
      </c>
      <c r="AD14" s="105">
        <v>0</v>
      </c>
      <c r="AE14" s="105">
        <v>0</v>
      </c>
      <c r="AF14" s="105">
        <v>0</v>
      </c>
      <c r="AG14" s="72"/>
    </row>
    <row r="15" spans="1:33" ht="15.75" thickBot="1" x14ac:dyDescent="0.3">
      <c r="A15" s="34" t="s">
        <v>15</v>
      </c>
      <c r="B15" s="35">
        <f t="shared" ref="B15:AG15" si="4">SUM(B14:B14)</f>
        <v>80</v>
      </c>
      <c r="C15" s="20">
        <f t="shared" si="4"/>
        <v>8</v>
      </c>
      <c r="D15" s="20">
        <f t="shared" si="4"/>
        <v>2</v>
      </c>
      <c r="E15" s="20">
        <f t="shared" si="4"/>
        <v>0</v>
      </c>
      <c r="F15" s="20">
        <f t="shared" si="4"/>
        <v>0</v>
      </c>
      <c r="G15" s="20">
        <f t="shared" si="4"/>
        <v>0</v>
      </c>
      <c r="H15" s="20">
        <f t="shared" si="4"/>
        <v>0</v>
      </c>
      <c r="I15" s="20">
        <f t="shared" si="4"/>
        <v>9</v>
      </c>
      <c r="J15" s="20">
        <f t="shared" si="4"/>
        <v>0</v>
      </c>
      <c r="K15" s="20">
        <f t="shared" si="4"/>
        <v>0</v>
      </c>
      <c r="L15" s="20">
        <f t="shared" si="4"/>
        <v>0</v>
      </c>
      <c r="M15" s="20">
        <f t="shared" si="4"/>
        <v>0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20">
        <f t="shared" si="4"/>
        <v>0</v>
      </c>
      <c r="R15" s="20">
        <f t="shared" si="4"/>
        <v>0</v>
      </c>
      <c r="S15" s="20">
        <f t="shared" si="4"/>
        <v>0</v>
      </c>
      <c r="T15" s="20">
        <f t="shared" si="4"/>
        <v>0</v>
      </c>
      <c r="U15" s="20">
        <f t="shared" si="4"/>
        <v>0</v>
      </c>
      <c r="V15" s="20">
        <f t="shared" si="4"/>
        <v>0</v>
      </c>
      <c r="W15" s="20">
        <f t="shared" si="4"/>
        <v>0</v>
      </c>
      <c r="X15" s="20">
        <f t="shared" si="4"/>
        <v>5</v>
      </c>
      <c r="Y15" s="20">
        <f t="shared" si="4"/>
        <v>6</v>
      </c>
      <c r="Z15" s="20">
        <f t="shared" si="4"/>
        <v>0</v>
      </c>
      <c r="AA15" s="20">
        <f t="shared" si="4"/>
        <v>0</v>
      </c>
      <c r="AB15" s="20">
        <f t="shared" si="4"/>
        <v>0</v>
      </c>
      <c r="AC15" s="20">
        <f t="shared" si="4"/>
        <v>0</v>
      </c>
      <c r="AD15" s="20">
        <f t="shared" si="4"/>
        <v>0</v>
      </c>
      <c r="AE15" s="20">
        <f t="shared" si="4"/>
        <v>0</v>
      </c>
      <c r="AF15" s="20">
        <f t="shared" si="4"/>
        <v>0</v>
      </c>
      <c r="AG15" s="20">
        <f t="shared" si="4"/>
        <v>0</v>
      </c>
    </row>
    <row r="16" spans="1:33" ht="15.75" thickBot="1" x14ac:dyDescent="0.3">
      <c r="A16" s="36" t="s">
        <v>16</v>
      </c>
      <c r="B16" s="22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5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6"/>
    </row>
    <row r="17" spans="1:33" ht="15" customHeight="1" thickBot="1" x14ac:dyDescent="0.3">
      <c r="A17" s="37" t="s">
        <v>17</v>
      </c>
      <c r="B17" s="38">
        <v>80</v>
      </c>
      <c r="C17" s="49">
        <v>9</v>
      </c>
      <c r="D17" s="49">
        <v>4</v>
      </c>
      <c r="E17" s="49">
        <v>2</v>
      </c>
      <c r="F17" s="106">
        <v>5</v>
      </c>
      <c r="G17" s="106">
        <v>18</v>
      </c>
      <c r="H17" s="106">
        <v>17</v>
      </c>
      <c r="I17" s="106">
        <v>12</v>
      </c>
      <c r="J17" s="106">
        <v>15</v>
      </c>
      <c r="K17" s="106">
        <v>15</v>
      </c>
      <c r="L17" s="106">
        <v>13</v>
      </c>
      <c r="M17" s="106">
        <v>16</v>
      </c>
      <c r="N17" s="106">
        <v>18</v>
      </c>
      <c r="O17" s="106">
        <v>16</v>
      </c>
      <c r="P17" s="106">
        <v>17</v>
      </c>
      <c r="Q17" s="106">
        <v>21</v>
      </c>
      <c r="R17" s="106">
        <v>18</v>
      </c>
      <c r="S17" s="106">
        <v>14</v>
      </c>
      <c r="T17" s="106">
        <v>16</v>
      </c>
      <c r="U17" s="106">
        <v>24</v>
      </c>
      <c r="V17" s="106">
        <v>28</v>
      </c>
      <c r="W17" s="106">
        <v>10</v>
      </c>
      <c r="X17" s="106">
        <v>12</v>
      </c>
      <c r="Y17" s="106">
        <v>15</v>
      </c>
      <c r="Z17" s="106">
        <v>16</v>
      </c>
      <c r="AA17" s="106">
        <v>17</v>
      </c>
      <c r="AB17" s="137">
        <v>17</v>
      </c>
      <c r="AC17" s="137">
        <v>15</v>
      </c>
      <c r="AD17" s="137">
        <v>5</v>
      </c>
      <c r="AE17" s="137">
        <v>11</v>
      </c>
      <c r="AF17" s="137">
        <v>11</v>
      </c>
      <c r="AG17" s="137">
        <v>11</v>
      </c>
    </row>
    <row r="18" spans="1:33" ht="15.6" customHeight="1" thickBot="1" x14ac:dyDescent="0.3">
      <c r="A18" s="39" t="s">
        <v>18</v>
      </c>
      <c r="B18" s="4">
        <v>40</v>
      </c>
      <c r="C18" s="40">
        <v>3</v>
      </c>
      <c r="D18" s="10">
        <v>2</v>
      </c>
      <c r="E18" s="76">
        <v>3</v>
      </c>
      <c r="F18" s="11">
        <v>2</v>
      </c>
      <c r="G18" s="76">
        <v>4</v>
      </c>
      <c r="H18" s="76">
        <v>4</v>
      </c>
      <c r="I18" s="76">
        <v>4</v>
      </c>
      <c r="J18" s="76">
        <v>4</v>
      </c>
      <c r="K18" s="76">
        <v>3</v>
      </c>
      <c r="L18" s="76">
        <v>5</v>
      </c>
      <c r="M18" s="76">
        <v>4</v>
      </c>
      <c r="N18" s="76">
        <v>3</v>
      </c>
      <c r="O18" s="76">
        <v>1</v>
      </c>
      <c r="P18" s="76">
        <v>1</v>
      </c>
      <c r="Q18" s="128">
        <v>0</v>
      </c>
      <c r="R18" s="11">
        <v>1</v>
      </c>
      <c r="S18" s="11">
        <v>3</v>
      </c>
      <c r="T18" s="11">
        <v>1</v>
      </c>
      <c r="U18" s="11">
        <v>1</v>
      </c>
      <c r="V18" s="11">
        <v>1</v>
      </c>
      <c r="W18" s="76">
        <v>1</v>
      </c>
      <c r="X18" s="128">
        <v>0</v>
      </c>
      <c r="Y18" s="128">
        <v>0</v>
      </c>
      <c r="Z18" s="128">
        <v>0</v>
      </c>
      <c r="AA18" s="76">
        <v>1</v>
      </c>
      <c r="AB18" s="128">
        <v>0</v>
      </c>
      <c r="AC18" s="128">
        <v>0</v>
      </c>
      <c r="AD18" s="138">
        <v>0</v>
      </c>
      <c r="AE18" s="105">
        <v>0</v>
      </c>
      <c r="AF18" s="139">
        <v>0</v>
      </c>
      <c r="AG18" s="133"/>
    </row>
    <row r="19" spans="1:33" ht="15.75" customHeight="1" thickBot="1" x14ac:dyDescent="0.3">
      <c r="A19" s="8" t="s">
        <v>19</v>
      </c>
      <c r="B19" s="9">
        <v>2</v>
      </c>
      <c r="C19" s="41">
        <v>2</v>
      </c>
      <c r="D19" s="77">
        <v>0</v>
      </c>
      <c r="E19" s="105">
        <v>0</v>
      </c>
      <c r="F19" s="105">
        <v>0</v>
      </c>
      <c r="G19" s="6">
        <v>0</v>
      </c>
      <c r="H19" s="10">
        <v>1</v>
      </c>
      <c r="I19" s="10">
        <v>1</v>
      </c>
      <c r="J19" s="11">
        <v>2</v>
      </c>
      <c r="K19" s="105">
        <v>0</v>
      </c>
      <c r="L19" s="105">
        <v>0</v>
      </c>
      <c r="M19" s="105">
        <v>0</v>
      </c>
      <c r="N19" s="6">
        <v>0</v>
      </c>
      <c r="O19" s="11">
        <v>1</v>
      </c>
      <c r="P19" s="11">
        <v>2</v>
      </c>
      <c r="Q19" s="11">
        <v>2</v>
      </c>
      <c r="R19" s="105">
        <v>0</v>
      </c>
      <c r="S19" s="105">
        <v>0</v>
      </c>
      <c r="T19" s="105">
        <v>0</v>
      </c>
      <c r="U19" s="105">
        <v>0</v>
      </c>
      <c r="V19" s="11">
        <v>1</v>
      </c>
      <c r="W19" s="105">
        <v>0</v>
      </c>
      <c r="X19" s="11">
        <v>1</v>
      </c>
      <c r="Y19" s="11">
        <v>1</v>
      </c>
      <c r="Z19" s="11">
        <v>1</v>
      </c>
      <c r="AA19" s="105">
        <v>0</v>
      </c>
      <c r="AB19" s="11">
        <v>1</v>
      </c>
      <c r="AC19" s="11">
        <v>1</v>
      </c>
      <c r="AD19" s="105">
        <v>0</v>
      </c>
      <c r="AE19" s="11">
        <v>1</v>
      </c>
      <c r="AF19" s="105">
        <v>0</v>
      </c>
      <c r="AG19" s="133"/>
    </row>
    <row r="20" spans="1:33" ht="15.75" thickBot="1" x14ac:dyDescent="0.3">
      <c r="A20" s="42" t="s">
        <v>20</v>
      </c>
      <c r="B20" s="18">
        <f t="shared" ref="B20:AG20" si="5">SUM(B17:B19)</f>
        <v>122</v>
      </c>
      <c r="C20" s="14">
        <f t="shared" si="5"/>
        <v>14</v>
      </c>
      <c r="D20" s="15">
        <f t="shared" si="5"/>
        <v>6</v>
      </c>
      <c r="E20" s="15">
        <f t="shared" si="5"/>
        <v>5</v>
      </c>
      <c r="F20" s="15">
        <f t="shared" si="5"/>
        <v>7</v>
      </c>
      <c r="G20" s="15">
        <f t="shared" si="5"/>
        <v>22</v>
      </c>
      <c r="H20" s="15">
        <f t="shared" si="5"/>
        <v>22</v>
      </c>
      <c r="I20" s="15">
        <f t="shared" si="5"/>
        <v>17</v>
      </c>
      <c r="J20" s="15">
        <f t="shared" si="5"/>
        <v>21</v>
      </c>
      <c r="K20" s="15">
        <f t="shared" si="5"/>
        <v>18</v>
      </c>
      <c r="L20" s="15">
        <f t="shared" si="5"/>
        <v>18</v>
      </c>
      <c r="M20" s="15">
        <f t="shared" si="5"/>
        <v>20</v>
      </c>
      <c r="N20" s="15">
        <f t="shared" si="5"/>
        <v>21</v>
      </c>
      <c r="O20" s="15">
        <f t="shared" si="5"/>
        <v>18</v>
      </c>
      <c r="P20" s="15">
        <f t="shared" si="5"/>
        <v>20</v>
      </c>
      <c r="Q20" s="15">
        <f t="shared" si="5"/>
        <v>23</v>
      </c>
      <c r="R20" s="15">
        <f t="shared" si="5"/>
        <v>19</v>
      </c>
      <c r="S20" s="15">
        <f t="shared" si="5"/>
        <v>17</v>
      </c>
      <c r="T20" s="15">
        <f t="shared" si="5"/>
        <v>17</v>
      </c>
      <c r="U20" s="15">
        <f t="shared" si="5"/>
        <v>25</v>
      </c>
      <c r="V20" s="15">
        <f t="shared" si="5"/>
        <v>30</v>
      </c>
      <c r="W20" s="15">
        <f t="shared" si="5"/>
        <v>11</v>
      </c>
      <c r="X20" s="15">
        <f t="shared" si="5"/>
        <v>13</v>
      </c>
      <c r="Y20" s="15">
        <f t="shared" si="5"/>
        <v>16</v>
      </c>
      <c r="Z20" s="15">
        <f t="shared" si="5"/>
        <v>17</v>
      </c>
      <c r="AA20" s="15">
        <f t="shared" si="5"/>
        <v>18</v>
      </c>
      <c r="AB20" s="15">
        <f t="shared" si="5"/>
        <v>18</v>
      </c>
      <c r="AC20" s="15">
        <f t="shared" si="5"/>
        <v>16</v>
      </c>
      <c r="AD20" s="15">
        <f t="shared" si="5"/>
        <v>5</v>
      </c>
      <c r="AE20" s="15">
        <f t="shared" si="5"/>
        <v>12</v>
      </c>
      <c r="AF20" s="15">
        <f t="shared" si="5"/>
        <v>11</v>
      </c>
      <c r="AG20" s="15">
        <f t="shared" si="5"/>
        <v>11</v>
      </c>
    </row>
    <row r="21" spans="1:33" ht="15.75" thickBot="1" x14ac:dyDescent="0.3">
      <c r="A21" s="43" t="s">
        <v>21</v>
      </c>
      <c r="B21" s="18">
        <f t="shared" ref="B21:AG21" si="6">SUM(B17)</f>
        <v>80</v>
      </c>
      <c r="C21" s="19">
        <f t="shared" si="6"/>
        <v>9</v>
      </c>
      <c r="D21" s="20">
        <f t="shared" si="6"/>
        <v>4</v>
      </c>
      <c r="E21" s="20">
        <f t="shared" si="6"/>
        <v>2</v>
      </c>
      <c r="F21" s="20">
        <f t="shared" si="6"/>
        <v>5</v>
      </c>
      <c r="G21" s="20">
        <f t="shared" si="6"/>
        <v>18</v>
      </c>
      <c r="H21" s="20">
        <f t="shared" si="6"/>
        <v>17</v>
      </c>
      <c r="I21" s="20">
        <f t="shared" si="6"/>
        <v>12</v>
      </c>
      <c r="J21" s="20">
        <f t="shared" si="6"/>
        <v>15</v>
      </c>
      <c r="K21" s="20">
        <f t="shared" si="6"/>
        <v>15</v>
      </c>
      <c r="L21" s="20">
        <f t="shared" si="6"/>
        <v>13</v>
      </c>
      <c r="M21" s="20">
        <f t="shared" si="6"/>
        <v>16</v>
      </c>
      <c r="N21" s="20">
        <f t="shared" si="6"/>
        <v>18</v>
      </c>
      <c r="O21" s="20">
        <f t="shared" si="6"/>
        <v>16</v>
      </c>
      <c r="P21" s="20">
        <f t="shared" si="6"/>
        <v>17</v>
      </c>
      <c r="Q21" s="20">
        <f t="shared" si="6"/>
        <v>21</v>
      </c>
      <c r="R21" s="20">
        <f t="shared" si="6"/>
        <v>18</v>
      </c>
      <c r="S21" s="20">
        <f t="shared" si="6"/>
        <v>14</v>
      </c>
      <c r="T21" s="20">
        <f t="shared" si="6"/>
        <v>16</v>
      </c>
      <c r="U21" s="20">
        <f t="shared" si="6"/>
        <v>24</v>
      </c>
      <c r="V21" s="20">
        <f t="shared" si="6"/>
        <v>28</v>
      </c>
      <c r="W21" s="20">
        <f t="shared" si="6"/>
        <v>10</v>
      </c>
      <c r="X21" s="20">
        <f t="shared" si="6"/>
        <v>12</v>
      </c>
      <c r="Y21" s="20">
        <f t="shared" si="6"/>
        <v>15</v>
      </c>
      <c r="Z21" s="20">
        <f t="shared" si="6"/>
        <v>16</v>
      </c>
      <c r="AA21" s="20">
        <f t="shared" si="6"/>
        <v>17</v>
      </c>
      <c r="AB21" s="20">
        <f t="shared" si="6"/>
        <v>17</v>
      </c>
      <c r="AC21" s="20">
        <f t="shared" si="6"/>
        <v>15</v>
      </c>
      <c r="AD21" s="20">
        <f t="shared" si="6"/>
        <v>5</v>
      </c>
      <c r="AE21" s="20">
        <f t="shared" si="6"/>
        <v>11</v>
      </c>
      <c r="AF21" s="20">
        <f t="shared" si="6"/>
        <v>11</v>
      </c>
      <c r="AG21" s="20">
        <f t="shared" si="6"/>
        <v>11</v>
      </c>
    </row>
    <row r="22" spans="1:33" ht="15.75" thickBot="1" x14ac:dyDescent="0.3">
      <c r="A22" s="44" t="s">
        <v>111</v>
      </c>
      <c r="B22" s="45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8"/>
    </row>
    <row r="23" spans="1:33" ht="15.6" customHeight="1" thickBot="1" x14ac:dyDescent="0.3">
      <c r="A23" s="8" t="s">
        <v>22</v>
      </c>
      <c r="B23" s="9">
        <v>44</v>
      </c>
      <c r="C23" s="49">
        <v>39</v>
      </c>
      <c r="D23" s="75">
        <v>35</v>
      </c>
      <c r="E23" s="75">
        <v>36</v>
      </c>
      <c r="F23" s="75">
        <v>25</v>
      </c>
      <c r="G23" s="7"/>
      <c r="H23" s="75">
        <v>44</v>
      </c>
      <c r="I23" s="75">
        <v>37</v>
      </c>
      <c r="J23" s="7"/>
      <c r="K23" s="75">
        <v>35</v>
      </c>
      <c r="L23" s="75">
        <v>37</v>
      </c>
      <c r="M23" s="7"/>
      <c r="N23" s="75">
        <v>37</v>
      </c>
      <c r="O23" s="75">
        <v>36</v>
      </c>
      <c r="P23" s="7"/>
      <c r="Q23" s="75">
        <v>39</v>
      </c>
      <c r="R23" s="75">
        <v>39</v>
      </c>
      <c r="S23" s="75">
        <v>32</v>
      </c>
      <c r="T23" s="75">
        <v>36</v>
      </c>
      <c r="U23" s="75">
        <v>35</v>
      </c>
      <c r="V23" s="75">
        <v>38</v>
      </c>
      <c r="W23" s="75">
        <v>32</v>
      </c>
      <c r="X23" s="75">
        <v>35</v>
      </c>
      <c r="Y23" s="75">
        <v>33</v>
      </c>
      <c r="Z23" s="75">
        <v>35</v>
      </c>
      <c r="AA23" s="75">
        <v>37</v>
      </c>
      <c r="AB23" s="75">
        <v>34</v>
      </c>
      <c r="AC23" s="75">
        <v>30</v>
      </c>
      <c r="AD23" s="75">
        <v>29</v>
      </c>
      <c r="AE23" s="75">
        <v>36</v>
      </c>
      <c r="AF23" s="75">
        <v>34</v>
      </c>
      <c r="AG23" s="75">
        <v>30</v>
      </c>
    </row>
    <row r="24" spans="1:33" ht="15.75" thickBot="1" x14ac:dyDescent="0.3">
      <c r="A24" s="113" t="s">
        <v>23</v>
      </c>
      <c r="B24" s="29">
        <f t="shared" ref="B24:AG24" si="7">SUM(B23:B23)</f>
        <v>44</v>
      </c>
      <c r="C24" s="19">
        <f t="shared" si="7"/>
        <v>39</v>
      </c>
      <c r="D24" s="20">
        <f t="shared" si="7"/>
        <v>35</v>
      </c>
      <c r="E24" s="20">
        <f t="shared" si="7"/>
        <v>36</v>
      </c>
      <c r="F24" s="20">
        <f t="shared" si="7"/>
        <v>25</v>
      </c>
      <c r="G24" s="20">
        <f t="shared" si="7"/>
        <v>0</v>
      </c>
      <c r="H24" s="20">
        <f t="shared" si="7"/>
        <v>44</v>
      </c>
      <c r="I24" s="20">
        <f t="shared" si="7"/>
        <v>37</v>
      </c>
      <c r="J24" s="20">
        <f t="shared" si="7"/>
        <v>0</v>
      </c>
      <c r="K24" s="20">
        <f t="shared" si="7"/>
        <v>35</v>
      </c>
      <c r="L24" s="20">
        <f t="shared" si="7"/>
        <v>37</v>
      </c>
      <c r="M24" s="20">
        <f t="shared" si="7"/>
        <v>0</v>
      </c>
      <c r="N24" s="20">
        <f t="shared" si="7"/>
        <v>37</v>
      </c>
      <c r="O24" s="20">
        <f t="shared" si="7"/>
        <v>36</v>
      </c>
      <c r="P24" s="20">
        <f t="shared" si="7"/>
        <v>0</v>
      </c>
      <c r="Q24" s="20">
        <f t="shared" si="7"/>
        <v>39</v>
      </c>
      <c r="R24" s="20">
        <f t="shared" si="7"/>
        <v>39</v>
      </c>
      <c r="S24" s="20">
        <f t="shared" si="7"/>
        <v>32</v>
      </c>
      <c r="T24" s="20">
        <f t="shared" si="7"/>
        <v>36</v>
      </c>
      <c r="U24" s="20">
        <f t="shared" si="7"/>
        <v>35</v>
      </c>
      <c r="V24" s="20">
        <f t="shared" si="7"/>
        <v>38</v>
      </c>
      <c r="W24" s="20">
        <f t="shared" si="7"/>
        <v>32</v>
      </c>
      <c r="X24" s="20">
        <f t="shared" si="7"/>
        <v>35</v>
      </c>
      <c r="Y24" s="20">
        <f t="shared" si="7"/>
        <v>33</v>
      </c>
      <c r="Z24" s="20">
        <f t="shared" si="7"/>
        <v>35</v>
      </c>
      <c r="AA24" s="20">
        <f t="shared" si="7"/>
        <v>37</v>
      </c>
      <c r="AB24" s="20">
        <f t="shared" si="7"/>
        <v>34</v>
      </c>
      <c r="AC24" s="20">
        <f t="shared" si="7"/>
        <v>30</v>
      </c>
      <c r="AD24" s="20">
        <f t="shared" si="7"/>
        <v>29</v>
      </c>
      <c r="AE24" s="20">
        <f t="shared" si="7"/>
        <v>36</v>
      </c>
      <c r="AF24" s="20">
        <f t="shared" si="7"/>
        <v>34</v>
      </c>
      <c r="AG24" s="20">
        <f t="shared" si="7"/>
        <v>30</v>
      </c>
    </row>
    <row r="25" spans="1:33" ht="15.75" thickBot="1" x14ac:dyDescent="0.3">
      <c r="A25" s="119" t="s">
        <v>112</v>
      </c>
      <c r="B25" s="121"/>
      <c r="C25" s="122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</row>
    <row r="26" spans="1:33" ht="15.75" thickBot="1" x14ac:dyDescent="0.3">
      <c r="A26" s="120" t="s">
        <v>114</v>
      </c>
      <c r="B26" s="118">
        <v>15</v>
      </c>
      <c r="C26" s="132">
        <v>0</v>
      </c>
      <c r="D26" s="130">
        <v>0</v>
      </c>
      <c r="E26" s="130"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0">
        <v>0</v>
      </c>
      <c r="L26" s="130">
        <v>0</v>
      </c>
      <c r="M26" s="130">
        <v>0</v>
      </c>
      <c r="N26" s="130">
        <v>0</v>
      </c>
      <c r="O26" s="130">
        <v>0</v>
      </c>
      <c r="P26" s="133"/>
      <c r="Q26" s="129">
        <v>1</v>
      </c>
      <c r="R26" s="129">
        <v>1</v>
      </c>
      <c r="S26" s="129">
        <v>1</v>
      </c>
      <c r="T26" s="130">
        <v>0</v>
      </c>
      <c r="U26" s="130">
        <v>0</v>
      </c>
      <c r="V26" s="130">
        <v>0</v>
      </c>
      <c r="W26" s="105">
        <v>0</v>
      </c>
      <c r="X26" s="105">
        <v>0</v>
      </c>
      <c r="Y26" s="130">
        <v>0</v>
      </c>
      <c r="Z26" s="130">
        <v>0</v>
      </c>
      <c r="AA26" s="130">
        <v>0</v>
      </c>
      <c r="AB26" s="130">
        <v>0</v>
      </c>
      <c r="AC26" s="130">
        <v>0</v>
      </c>
      <c r="AD26" s="130">
        <v>0</v>
      </c>
      <c r="AE26" s="7"/>
      <c r="AF26" s="130">
        <v>0</v>
      </c>
      <c r="AG26" s="130">
        <v>0</v>
      </c>
    </row>
    <row r="27" spans="1:33" ht="15.75" thickBot="1" x14ac:dyDescent="0.3">
      <c r="A27" s="124" t="s">
        <v>116</v>
      </c>
      <c r="B27" s="125" t="s">
        <v>113</v>
      </c>
      <c r="C27" s="134">
        <v>6</v>
      </c>
      <c r="D27" s="131">
        <v>6</v>
      </c>
      <c r="E27" s="131">
        <v>6</v>
      </c>
      <c r="F27" s="131">
        <v>7</v>
      </c>
      <c r="G27" s="131">
        <v>7</v>
      </c>
      <c r="H27" s="131">
        <v>6</v>
      </c>
      <c r="I27" s="131">
        <v>8</v>
      </c>
      <c r="J27" s="131">
        <v>5</v>
      </c>
      <c r="K27" s="131">
        <v>4</v>
      </c>
      <c r="L27" s="131">
        <v>6</v>
      </c>
      <c r="M27" s="131">
        <v>5</v>
      </c>
      <c r="N27" s="131">
        <v>5</v>
      </c>
      <c r="O27" s="131">
        <v>6</v>
      </c>
      <c r="P27" s="133"/>
      <c r="Q27" s="131">
        <v>4</v>
      </c>
      <c r="R27" s="131">
        <v>3</v>
      </c>
      <c r="S27" s="135">
        <v>3</v>
      </c>
      <c r="T27" s="131">
        <v>3</v>
      </c>
      <c r="U27" s="131">
        <v>1</v>
      </c>
      <c r="V27" s="131">
        <v>0</v>
      </c>
      <c r="W27" s="71">
        <v>1</v>
      </c>
      <c r="X27" s="71">
        <v>1</v>
      </c>
      <c r="Y27" s="131">
        <v>1</v>
      </c>
      <c r="Z27" s="131">
        <v>1</v>
      </c>
      <c r="AA27" s="135">
        <v>0</v>
      </c>
      <c r="AB27" s="135">
        <v>0</v>
      </c>
      <c r="AC27" s="135">
        <v>0</v>
      </c>
      <c r="AD27" s="135">
        <v>1</v>
      </c>
      <c r="AE27" s="7"/>
      <c r="AF27" s="135">
        <v>1</v>
      </c>
      <c r="AG27" s="135">
        <v>2</v>
      </c>
    </row>
    <row r="28" spans="1:33" ht="15.75" thickBot="1" x14ac:dyDescent="0.3">
      <c r="A28" s="126" t="s">
        <v>115</v>
      </c>
      <c r="B28" s="18">
        <f>(B26)</f>
        <v>15</v>
      </c>
      <c r="C28" s="18">
        <f t="shared" ref="C28:AG28" si="8">(C26)</f>
        <v>0</v>
      </c>
      <c r="D28" s="18">
        <f t="shared" si="8"/>
        <v>0</v>
      </c>
      <c r="E28" s="18">
        <f t="shared" si="8"/>
        <v>0</v>
      </c>
      <c r="F28" s="18">
        <f t="shared" si="8"/>
        <v>0</v>
      </c>
      <c r="G28" s="18">
        <f t="shared" si="8"/>
        <v>0</v>
      </c>
      <c r="H28" s="18">
        <f t="shared" si="8"/>
        <v>0</v>
      </c>
      <c r="I28" s="18">
        <f t="shared" si="8"/>
        <v>0</v>
      </c>
      <c r="J28" s="18">
        <f t="shared" si="8"/>
        <v>0</v>
      </c>
      <c r="K28" s="18">
        <f t="shared" si="8"/>
        <v>0</v>
      </c>
      <c r="L28" s="18">
        <f t="shared" si="8"/>
        <v>0</v>
      </c>
      <c r="M28" s="18">
        <f t="shared" si="8"/>
        <v>0</v>
      </c>
      <c r="N28" s="18">
        <f t="shared" si="8"/>
        <v>0</v>
      </c>
      <c r="O28" s="18">
        <f t="shared" si="8"/>
        <v>0</v>
      </c>
      <c r="P28" s="18">
        <f t="shared" si="8"/>
        <v>0</v>
      </c>
      <c r="Q28" s="18">
        <f t="shared" si="8"/>
        <v>1</v>
      </c>
      <c r="R28" s="18">
        <f t="shared" si="8"/>
        <v>1</v>
      </c>
      <c r="S28" s="18">
        <f t="shared" si="8"/>
        <v>1</v>
      </c>
      <c r="T28" s="18">
        <f t="shared" si="8"/>
        <v>0</v>
      </c>
      <c r="U28" s="18">
        <f t="shared" si="8"/>
        <v>0</v>
      </c>
      <c r="V28" s="18">
        <f t="shared" si="8"/>
        <v>0</v>
      </c>
      <c r="W28" s="18">
        <f t="shared" si="8"/>
        <v>0</v>
      </c>
      <c r="X28" s="18">
        <f t="shared" si="8"/>
        <v>0</v>
      </c>
      <c r="Y28" s="18">
        <f t="shared" si="8"/>
        <v>0</v>
      </c>
      <c r="Z28" s="18">
        <f t="shared" si="8"/>
        <v>0</v>
      </c>
      <c r="AA28" s="18">
        <f t="shared" si="8"/>
        <v>0</v>
      </c>
      <c r="AB28" s="18">
        <f t="shared" si="8"/>
        <v>0</v>
      </c>
      <c r="AC28" s="18">
        <f t="shared" si="8"/>
        <v>0</v>
      </c>
      <c r="AD28" s="18">
        <f t="shared" si="8"/>
        <v>0</v>
      </c>
      <c r="AE28" s="18">
        <f t="shared" si="8"/>
        <v>0</v>
      </c>
      <c r="AF28" s="18">
        <f t="shared" si="8"/>
        <v>0</v>
      </c>
      <c r="AG28" s="18">
        <f t="shared" si="8"/>
        <v>0</v>
      </c>
    </row>
    <row r="29" spans="1:33" ht="15.75" thickBot="1" x14ac:dyDescent="0.3">
      <c r="A29" s="42"/>
      <c r="B29" s="114"/>
      <c r="C29" s="115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7"/>
    </row>
    <row r="30" spans="1:33" ht="15.75" thickBot="1" x14ac:dyDescent="0.3">
      <c r="A30" s="79" t="s">
        <v>117</v>
      </c>
      <c r="B30" s="82">
        <f>SUM(B6,B11,B15,B20,B24,B28,B35,B37)</f>
        <v>699</v>
      </c>
      <c r="C30" s="82">
        <f>SUM(C6,C11,C15,C20,C24,C28,C35,C38)</f>
        <v>194</v>
      </c>
      <c r="D30" s="82">
        <f t="shared" ref="D30:AG30" si="9">SUM(D6,D11,D15,D20,D24,D28,D35,D38)</f>
        <v>160</v>
      </c>
      <c r="E30" s="82">
        <f t="shared" si="9"/>
        <v>113</v>
      </c>
      <c r="F30" s="82">
        <f t="shared" si="9"/>
        <v>102</v>
      </c>
      <c r="G30" s="82">
        <f t="shared" si="9"/>
        <v>102</v>
      </c>
      <c r="H30" s="82">
        <f t="shared" si="9"/>
        <v>162</v>
      </c>
      <c r="I30" s="82">
        <f t="shared" si="9"/>
        <v>150</v>
      </c>
      <c r="J30" s="82">
        <f t="shared" si="9"/>
        <v>111</v>
      </c>
      <c r="K30" s="82">
        <f t="shared" si="9"/>
        <v>113</v>
      </c>
      <c r="L30" s="82">
        <f t="shared" si="9"/>
        <v>113</v>
      </c>
      <c r="M30" s="82">
        <f t="shared" si="9"/>
        <v>72</v>
      </c>
      <c r="N30" s="82">
        <f t="shared" si="9"/>
        <v>123</v>
      </c>
      <c r="O30" s="82">
        <f t="shared" si="9"/>
        <v>122</v>
      </c>
      <c r="P30" s="82">
        <f t="shared" si="9"/>
        <v>83</v>
      </c>
      <c r="Q30" s="82">
        <f t="shared" si="9"/>
        <v>126</v>
      </c>
      <c r="R30" s="82">
        <f t="shared" si="9"/>
        <v>83</v>
      </c>
      <c r="S30" s="82">
        <f t="shared" si="9"/>
        <v>100</v>
      </c>
      <c r="T30" s="82">
        <f t="shared" si="9"/>
        <v>97</v>
      </c>
      <c r="U30" s="82">
        <f t="shared" si="9"/>
        <v>102</v>
      </c>
      <c r="V30" s="82">
        <f t="shared" si="9"/>
        <v>115</v>
      </c>
      <c r="W30" s="82">
        <f t="shared" si="9"/>
        <v>84</v>
      </c>
      <c r="X30" s="82">
        <f t="shared" si="9"/>
        <v>107</v>
      </c>
      <c r="Y30" s="82">
        <f t="shared" si="9"/>
        <v>93</v>
      </c>
      <c r="Z30" s="82">
        <f t="shared" si="9"/>
        <v>104</v>
      </c>
      <c r="AA30" s="82">
        <f t="shared" si="9"/>
        <v>105</v>
      </c>
      <c r="AB30" s="82">
        <f t="shared" si="9"/>
        <v>96</v>
      </c>
      <c r="AC30" s="82">
        <f t="shared" si="9"/>
        <v>91</v>
      </c>
      <c r="AD30" s="82">
        <f t="shared" si="9"/>
        <v>90</v>
      </c>
      <c r="AE30" s="82">
        <f t="shared" si="9"/>
        <v>111</v>
      </c>
      <c r="AF30" s="82">
        <f t="shared" si="9"/>
        <v>95</v>
      </c>
      <c r="AG30" s="82">
        <f t="shared" si="9"/>
        <v>78</v>
      </c>
    </row>
    <row r="31" spans="1:33" ht="15.75" thickBot="1" x14ac:dyDescent="0.3">
      <c r="A31" s="80" t="s">
        <v>24</v>
      </c>
      <c r="B31" s="81">
        <f>SUM(B7,B12,B15,B21,B24,B34,B35,B37)</f>
        <v>485</v>
      </c>
      <c r="C31" s="81">
        <f>SUM(C7,C12,C15,C21,C24,C34,C35,C38)</f>
        <v>153</v>
      </c>
      <c r="D31" s="81">
        <f t="shared" ref="D31:AG31" si="10">SUM(D7,D12,D15,D21,D24,D34,D35,D38)</f>
        <v>126</v>
      </c>
      <c r="E31" s="81">
        <f t="shared" si="10"/>
        <v>75</v>
      </c>
      <c r="F31" s="81">
        <f t="shared" si="10"/>
        <v>69</v>
      </c>
      <c r="G31" s="81">
        <f t="shared" si="10"/>
        <v>53</v>
      </c>
      <c r="H31" s="81">
        <f t="shared" si="10"/>
        <v>112</v>
      </c>
      <c r="I31" s="81">
        <f t="shared" si="10"/>
        <v>98</v>
      </c>
      <c r="J31" s="81">
        <f t="shared" si="10"/>
        <v>55</v>
      </c>
      <c r="K31" s="81">
        <f t="shared" si="10"/>
        <v>68</v>
      </c>
      <c r="L31" s="81">
        <f t="shared" si="10"/>
        <v>66</v>
      </c>
      <c r="M31" s="81">
        <f t="shared" si="10"/>
        <v>34</v>
      </c>
      <c r="N31" s="81">
        <f t="shared" si="10"/>
        <v>78</v>
      </c>
      <c r="O31" s="81">
        <f t="shared" si="10"/>
        <v>82</v>
      </c>
      <c r="P31" s="81">
        <f t="shared" si="10"/>
        <v>34</v>
      </c>
      <c r="Q31" s="81">
        <f t="shared" si="10"/>
        <v>79</v>
      </c>
      <c r="R31" s="81">
        <f t="shared" si="10"/>
        <v>73</v>
      </c>
      <c r="S31" s="81">
        <f t="shared" si="10"/>
        <v>66</v>
      </c>
      <c r="T31" s="81">
        <f t="shared" si="10"/>
        <v>69</v>
      </c>
      <c r="U31" s="81">
        <f t="shared" si="10"/>
        <v>79</v>
      </c>
      <c r="V31" s="81">
        <f t="shared" si="10"/>
        <v>89</v>
      </c>
      <c r="W31" s="81">
        <f t="shared" si="10"/>
        <v>65</v>
      </c>
      <c r="X31" s="81">
        <f t="shared" si="10"/>
        <v>83</v>
      </c>
      <c r="Y31" s="81">
        <f t="shared" si="10"/>
        <v>79</v>
      </c>
      <c r="Z31" s="81">
        <f t="shared" si="10"/>
        <v>87</v>
      </c>
      <c r="AA31" s="81">
        <f t="shared" si="10"/>
        <v>89</v>
      </c>
      <c r="AB31" s="81">
        <f t="shared" si="10"/>
        <v>80</v>
      </c>
      <c r="AC31" s="81">
        <f t="shared" si="10"/>
        <v>75</v>
      </c>
      <c r="AD31" s="81">
        <f t="shared" si="10"/>
        <v>70</v>
      </c>
      <c r="AE31" s="81">
        <f t="shared" si="10"/>
        <v>91</v>
      </c>
      <c r="AF31" s="81">
        <f t="shared" si="10"/>
        <v>75</v>
      </c>
      <c r="AG31" s="81">
        <f t="shared" si="10"/>
        <v>71</v>
      </c>
    </row>
    <row r="32" spans="1:33" ht="19.5" thickBot="1" x14ac:dyDescent="0.35">
      <c r="A32" s="51" t="s">
        <v>25</v>
      </c>
      <c r="B32" s="18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</row>
    <row r="33" spans="1:33" ht="15.75" thickBot="1" x14ac:dyDescent="0.3">
      <c r="A33" s="5" t="s">
        <v>26</v>
      </c>
      <c r="B33" s="4">
        <v>40</v>
      </c>
      <c r="C33" s="10">
        <v>31</v>
      </c>
      <c r="D33" s="11">
        <v>28</v>
      </c>
      <c r="E33" s="11">
        <v>19</v>
      </c>
      <c r="F33" s="11">
        <v>20</v>
      </c>
      <c r="G33" s="11">
        <v>16</v>
      </c>
      <c r="H33" s="11">
        <v>24</v>
      </c>
      <c r="I33" s="11">
        <v>23</v>
      </c>
      <c r="J33" s="11">
        <v>21</v>
      </c>
      <c r="K33" s="105">
        <v>0</v>
      </c>
      <c r="L33" s="105">
        <v>0</v>
      </c>
      <c r="M33" s="11">
        <v>1</v>
      </c>
      <c r="N33" s="11">
        <v>6</v>
      </c>
      <c r="O33" s="11">
        <v>12</v>
      </c>
      <c r="P33" s="11">
        <v>3</v>
      </c>
      <c r="Q33" s="11">
        <v>4</v>
      </c>
      <c r="R33" s="105">
        <v>0</v>
      </c>
      <c r="S33" s="105">
        <v>0</v>
      </c>
      <c r="T33" s="105">
        <v>0</v>
      </c>
      <c r="U33" s="105">
        <v>0</v>
      </c>
      <c r="V33" s="105">
        <v>0</v>
      </c>
      <c r="W33" s="105">
        <v>0</v>
      </c>
      <c r="X33" s="11">
        <v>10</v>
      </c>
      <c r="Y33" s="110">
        <v>0</v>
      </c>
      <c r="Z33" s="11">
        <v>14</v>
      </c>
      <c r="AA33" s="11">
        <v>14</v>
      </c>
      <c r="AB33" s="11">
        <v>7</v>
      </c>
      <c r="AC33" s="11">
        <v>10</v>
      </c>
      <c r="AD33" s="11">
        <v>6</v>
      </c>
      <c r="AE33" s="11">
        <v>11</v>
      </c>
      <c r="AF33" s="11">
        <v>10</v>
      </c>
      <c r="AG33" s="11">
        <v>10</v>
      </c>
    </row>
    <row r="34" spans="1:33" ht="29.25" customHeight="1" thickBot="1" x14ac:dyDescent="0.3">
      <c r="A34" s="53" t="s">
        <v>27</v>
      </c>
      <c r="B34" s="54">
        <v>12</v>
      </c>
      <c r="C34" s="41">
        <v>12</v>
      </c>
      <c r="D34" s="76">
        <v>12</v>
      </c>
      <c r="E34" s="76">
        <v>12</v>
      </c>
      <c r="F34" s="76">
        <v>12</v>
      </c>
      <c r="G34" s="76">
        <v>12</v>
      </c>
      <c r="H34" s="76">
        <v>12</v>
      </c>
      <c r="I34" s="76">
        <v>12</v>
      </c>
      <c r="J34" s="76">
        <v>12</v>
      </c>
      <c r="K34" s="76">
        <v>12</v>
      </c>
      <c r="L34" s="76">
        <v>12</v>
      </c>
      <c r="M34" s="76">
        <v>12</v>
      </c>
      <c r="N34" s="76">
        <v>12</v>
      </c>
      <c r="O34" s="76">
        <v>12</v>
      </c>
      <c r="P34" s="76">
        <v>12</v>
      </c>
      <c r="Q34" s="76">
        <v>12</v>
      </c>
      <c r="R34" s="76">
        <v>12</v>
      </c>
      <c r="S34" s="76">
        <v>12</v>
      </c>
      <c r="T34" s="76">
        <v>12</v>
      </c>
      <c r="U34" s="76">
        <v>12</v>
      </c>
      <c r="V34" s="76">
        <v>12</v>
      </c>
      <c r="W34" s="76">
        <v>12</v>
      </c>
      <c r="X34" s="76">
        <v>12</v>
      </c>
      <c r="Y34" s="76">
        <v>12</v>
      </c>
      <c r="Z34" s="76">
        <v>12</v>
      </c>
      <c r="AA34" s="76">
        <v>9</v>
      </c>
      <c r="AB34" s="76">
        <v>12</v>
      </c>
      <c r="AC34" s="76">
        <v>12</v>
      </c>
      <c r="AD34" s="76">
        <v>12</v>
      </c>
      <c r="AE34" s="76">
        <v>12</v>
      </c>
      <c r="AF34" s="76">
        <v>12</v>
      </c>
      <c r="AG34" s="76">
        <v>12</v>
      </c>
    </row>
    <row r="35" spans="1:33" ht="15.75" thickBot="1" x14ac:dyDescent="0.3">
      <c r="A35" s="55" t="s">
        <v>28</v>
      </c>
      <c r="B35" s="56">
        <v>4</v>
      </c>
      <c r="C35" s="10">
        <v>2</v>
      </c>
      <c r="D35" s="11">
        <v>1</v>
      </c>
      <c r="E35" s="11">
        <v>4</v>
      </c>
      <c r="F35" s="105">
        <v>0</v>
      </c>
      <c r="G35" s="11">
        <v>4</v>
      </c>
      <c r="H35" s="11">
        <v>2</v>
      </c>
      <c r="I35" s="7"/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5">
        <v>0</v>
      </c>
      <c r="P35" s="105">
        <v>0</v>
      </c>
      <c r="Q35" s="7"/>
      <c r="R35" s="105">
        <v>0</v>
      </c>
      <c r="S35" s="105">
        <v>0</v>
      </c>
      <c r="T35" s="105">
        <v>0</v>
      </c>
      <c r="U35" s="105">
        <v>0</v>
      </c>
      <c r="V35" s="11">
        <v>1</v>
      </c>
      <c r="W35" s="105">
        <v>0</v>
      </c>
      <c r="X35" s="7"/>
      <c r="Y35" s="105">
        <v>0</v>
      </c>
      <c r="Z35" s="7"/>
      <c r="AA35" s="105">
        <v>0</v>
      </c>
      <c r="AB35" s="105">
        <v>0</v>
      </c>
      <c r="AC35" s="105">
        <v>0</v>
      </c>
      <c r="AD35" s="105">
        <v>0</v>
      </c>
      <c r="AE35" s="105">
        <v>0</v>
      </c>
      <c r="AF35" s="105">
        <v>0</v>
      </c>
      <c r="AG35" s="110">
        <v>0</v>
      </c>
    </row>
    <row r="36" spans="1:33" ht="19.5" thickBot="1" x14ac:dyDescent="0.35">
      <c r="A36" s="51" t="s">
        <v>29</v>
      </c>
      <c r="B36" s="57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</row>
    <row r="37" spans="1:33" ht="15.75" thickBot="1" x14ac:dyDescent="0.3">
      <c r="A37" s="55" t="s">
        <v>107</v>
      </c>
      <c r="B37" s="18">
        <v>40</v>
      </c>
      <c r="C37" s="14">
        <v>32</v>
      </c>
      <c r="D37" s="15">
        <v>31</v>
      </c>
      <c r="E37" s="15">
        <v>34</v>
      </c>
      <c r="F37" s="15">
        <v>37</v>
      </c>
      <c r="G37" s="15">
        <v>39</v>
      </c>
      <c r="H37" s="15">
        <v>39</v>
      </c>
      <c r="I37" s="15">
        <v>39</v>
      </c>
      <c r="J37" s="15">
        <v>39</v>
      </c>
      <c r="K37" s="15">
        <v>39</v>
      </c>
      <c r="L37" s="15">
        <v>40</v>
      </c>
      <c r="M37" s="15">
        <v>40</v>
      </c>
      <c r="N37" s="15">
        <v>40</v>
      </c>
      <c r="O37" s="15">
        <v>40</v>
      </c>
      <c r="P37" s="15">
        <v>40</v>
      </c>
      <c r="Q37" s="15">
        <v>40</v>
      </c>
      <c r="R37" s="15">
        <v>40</v>
      </c>
      <c r="S37" s="15">
        <v>40</v>
      </c>
      <c r="T37" s="15">
        <v>40</v>
      </c>
      <c r="U37" s="15">
        <v>40</v>
      </c>
      <c r="V37" s="15">
        <v>40</v>
      </c>
      <c r="W37" s="15">
        <v>40</v>
      </c>
      <c r="X37" s="15">
        <v>40</v>
      </c>
      <c r="Y37" s="15">
        <v>40</v>
      </c>
      <c r="Z37" s="15">
        <v>40</v>
      </c>
      <c r="AA37" s="15">
        <v>40</v>
      </c>
      <c r="AB37" s="15">
        <v>40</v>
      </c>
      <c r="AC37" s="15">
        <v>40</v>
      </c>
      <c r="AD37" s="15">
        <v>40</v>
      </c>
      <c r="AE37" s="15">
        <v>40</v>
      </c>
      <c r="AF37" s="15">
        <v>40</v>
      </c>
      <c r="AG37" s="15">
        <v>40</v>
      </c>
    </row>
    <row r="38" spans="1:33" ht="15.75" thickBot="1" x14ac:dyDescent="0.3">
      <c r="A38" s="50" t="s">
        <v>15</v>
      </c>
      <c r="B38" s="58"/>
      <c r="C38" s="74">
        <v>0</v>
      </c>
      <c r="D38" s="78">
        <v>0</v>
      </c>
      <c r="E38" s="78">
        <v>0</v>
      </c>
      <c r="F38" s="78">
        <v>0</v>
      </c>
      <c r="G38" s="78">
        <v>0</v>
      </c>
      <c r="H38" s="107">
        <v>3</v>
      </c>
      <c r="I38" s="107">
        <v>3</v>
      </c>
      <c r="J38" s="107">
        <v>5</v>
      </c>
      <c r="K38" s="107">
        <v>5</v>
      </c>
      <c r="L38" s="107">
        <v>4</v>
      </c>
      <c r="M38" s="107">
        <v>5</v>
      </c>
      <c r="N38" s="107">
        <v>4</v>
      </c>
      <c r="O38" s="107">
        <v>2</v>
      </c>
      <c r="P38" s="107">
        <v>2</v>
      </c>
      <c r="Q38" s="107">
        <v>3</v>
      </c>
      <c r="R38" s="107">
        <v>3</v>
      </c>
      <c r="S38" s="107">
        <v>4</v>
      </c>
      <c r="T38" s="107">
        <v>4</v>
      </c>
      <c r="U38" s="107">
        <v>6</v>
      </c>
      <c r="V38" s="76">
        <v>7</v>
      </c>
      <c r="W38" s="76">
        <v>7</v>
      </c>
      <c r="X38" s="76">
        <v>9</v>
      </c>
      <c r="Y38" s="76">
        <v>9</v>
      </c>
      <c r="Z38" s="76">
        <v>10</v>
      </c>
      <c r="AA38" s="76">
        <v>10</v>
      </c>
      <c r="AB38" s="76">
        <v>10</v>
      </c>
      <c r="AC38" s="76">
        <v>7</v>
      </c>
      <c r="AD38" s="11">
        <v>7</v>
      </c>
      <c r="AE38" s="107">
        <v>7</v>
      </c>
      <c r="AF38" s="107">
        <v>8</v>
      </c>
      <c r="AG38" s="107">
        <v>8</v>
      </c>
    </row>
    <row r="39" spans="1:33" ht="19.5" thickBot="1" x14ac:dyDescent="0.35">
      <c r="A39" s="51" t="s">
        <v>30</v>
      </c>
      <c r="B39" s="59"/>
      <c r="C39" s="89"/>
      <c r="D39" s="90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60"/>
    </row>
    <row r="40" spans="1:33" ht="15.75" thickBot="1" x14ac:dyDescent="0.3">
      <c r="A40" s="61" t="s">
        <v>108</v>
      </c>
      <c r="B40" s="18">
        <v>0</v>
      </c>
      <c r="C40" s="127">
        <v>303</v>
      </c>
      <c r="D40" s="102">
        <v>302</v>
      </c>
      <c r="E40" s="70">
        <v>321</v>
      </c>
      <c r="F40" s="70">
        <v>205</v>
      </c>
      <c r="G40" s="70">
        <v>286</v>
      </c>
      <c r="H40" s="70">
        <v>314</v>
      </c>
      <c r="I40" s="70">
        <v>307</v>
      </c>
      <c r="J40" s="70">
        <v>158</v>
      </c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</row>
    <row r="41" spans="1:33" x14ac:dyDescent="0.25">
      <c r="A41" s="42" t="s">
        <v>31</v>
      </c>
      <c r="B41" s="88"/>
      <c r="C41" s="63" t="s">
        <v>32</v>
      </c>
      <c r="D41" s="64"/>
      <c r="F41" s="63"/>
      <c r="G41" s="63"/>
    </row>
    <row r="42" spans="1:33" x14ac:dyDescent="0.25">
      <c r="B42" s="110"/>
      <c r="C42" s="65" t="s">
        <v>110</v>
      </c>
      <c r="D42" s="65"/>
      <c r="E42" s="65"/>
      <c r="F42" s="65"/>
      <c r="G42" s="66"/>
      <c r="H42" s="67"/>
    </row>
    <row r="43" spans="1:33" x14ac:dyDescent="0.25">
      <c r="B43" s="62"/>
      <c r="C43" s="68" t="s">
        <v>33</v>
      </c>
      <c r="D43" s="68"/>
      <c r="E43" s="68"/>
      <c r="F43" s="68"/>
      <c r="G43" s="68"/>
      <c r="H43" s="68"/>
      <c r="I43" s="67"/>
    </row>
    <row r="44" spans="1:33" x14ac:dyDescent="0.25">
      <c r="B44" s="11"/>
      <c r="C44" s="65" t="s">
        <v>34</v>
      </c>
      <c r="D44" s="66"/>
    </row>
    <row r="45" spans="1:33" x14ac:dyDescent="0.25">
      <c r="B45" s="103"/>
      <c r="C45" s="112" t="s">
        <v>109</v>
      </c>
      <c r="D45" s="68"/>
      <c r="E45" s="68"/>
      <c r="F45" s="69"/>
    </row>
    <row r="46" spans="1:33" x14ac:dyDescent="0.25">
      <c r="B46" s="7"/>
      <c r="C46" s="87" t="s">
        <v>35</v>
      </c>
      <c r="D46" s="111"/>
    </row>
    <row r="47" spans="1:33" x14ac:dyDescent="0.25">
      <c r="B47" s="83"/>
      <c r="C47" s="73" t="s">
        <v>105</v>
      </c>
      <c r="D47" s="85"/>
      <c r="E47" s="85"/>
      <c r="F47" s="86"/>
      <c r="G47" s="63"/>
      <c r="H47" s="87"/>
    </row>
    <row r="48" spans="1:33" x14ac:dyDescent="0.25">
      <c r="B48" s="84"/>
      <c r="C48" s="73" t="s">
        <v>106</v>
      </c>
      <c r="D48" s="85"/>
      <c r="E48" s="85"/>
      <c r="F48" s="85"/>
      <c r="G48" s="85"/>
      <c r="H48" s="85"/>
    </row>
  </sheetData>
  <mergeCells count="32">
    <mergeCell ref="AF1:AF2"/>
    <mergeCell ref="AG1:AG2"/>
    <mergeCell ref="Z1:Z2"/>
    <mergeCell ref="AA1:AA2"/>
    <mergeCell ref="AB1:AB2"/>
    <mergeCell ref="AC1:AC2"/>
    <mergeCell ref="AD1:AD2"/>
    <mergeCell ref="AE1:AE2"/>
    <mergeCell ref="Y1:Y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M1:M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</mergeCells>
  <pageMargins left="0.7" right="0.7" top="0.75" bottom="0.75" header="0.3" footer="0.3"/>
  <pageSetup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49"/>
  <sheetViews>
    <sheetView workbookViewId="0">
      <pane xSplit="2" ySplit="2" topLeftCell="V3" activePane="bottomRight" state="frozen"/>
      <selection pane="topRight" activeCell="C1" sqref="C1"/>
      <selection pane="bottomLeft" activeCell="A3" sqref="A3"/>
      <selection pane="bottomRight" activeCell="AD38" sqref="AD38"/>
    </sheetView>
  </sheetViews>
  <sheetFormatPr defaultRowHeight="15" x14ac:dyDescent="0.25"/>
  <cols>
    <col min="1" max="1" width="82.7109375" bestFit="1" customWidth="1"/>
    <col min="2" max="2" width="10.7109375" bestFit="1" customWidth="1"/>
    <col min="33" max="33" width="10.140625" customWidth="1"/>
  </cols>
  <sheetData>
    <row r="1" spans="1:33" ht="120.75" customHeight="1" x14ac:dyDescent="0.25">
      <c r="A1" s="1" t="s">
        <v>0</v>
      </c>
      <c r="B1" s="184" t="s">
        <v>1</v>
      </c>
      <c r="C1" s="182">
        <v>44593</v>
      </c>
      <c r="D1" s="182">
        <v>44594</v>
      </c>
      <c r="E1" s="182">
        <v>44595</v>
      </c>
      <c r="F1" s="182">
        <v>44596</v>
      </c>
      <c r="G1" s="182">
        <v>44597</v>
      </c>
      <c r="H1" s="182">
        <v>44598</v>
      </c>
      <c r="I1" s="182">
        <v>44599</v>
      </c>
      <c r="J1" s="182">
        <v>44600</v>
      </c>
      <c r="K1" s="182">
        <v>44601</v>
      </c>
      <c r="L1" s="182">
        <v>44602</v>
      </c>
      <c r="M1" s="182">
        <v>44603</v>
      </c>
      <c r="N1" s="182">
        <v>44604</v>
      </c>
      <c r="O1" s="182">
        <v>44605</v>
      </c>
      <c r="P1" s="182">
        <v>44606</v>
      </c>
      <c r="Q1" s="182">
        <v>44607</v>
      </c>
      <c r="R1" s="182">
        <v>44608</v>
      </c>
      <c r="S1" s="182">
        <v>44609</v>
      </c>
      <c r="T1" s="182">
        <v>44610</v>
      </c>
      <c r="U1" s="182">
        <v>44611</v>
      </c>
      <c r="V1" s="182">
        <v>44612</v>
      </c>
      <c r="W1" s="182">
        <v>44613</v>
      </c>
      <c r="X1" s="182">
        <v>44614</v>
      </c>
      <c r="Y1" s="182">
        <v>44615</v>
      </c>
      <c r="Z1" s="182">
        <v>44616</v>
      </c>
      <c r="AA1" s="182">
        <v>44617</v>
      </c>
      <c r="AB1" s="182">
        <v>44618</v>
      </c>
      <c r="AC1" s="182">
        <v>44619</v>
      </c>
      <c r="AD1" s="182">
        <v>44620</v>
      </c>
      <c r="AE1" s="182"/>
      <c r="AF1" s="182"/>
      <c r="AG1" s="182"/>
    </row>
    <row r="2" spans="1:33" ht="15.75" customHeight="1" thickBot="1" x14ac:dyDescent="0.3">
      <c r="A2" s="2" t="s">
        <v>2</v>
      </c>
      <c r="B2" s="185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</row>
    <row r="3" spans="1:33" ht="15.75" thickBot="1" x14ac:dyDescent="0.3">
      <c r="A3" s="3" t="s">
        <v>3</v>
      </c>
      <c r="B3" s="4">
        <v>105</v>
      </c>
      <c r="C3" s="27">
        <v>6</v>
      </c>
      <c r="D3" s="157">
        <v>0</v>
      </c>
      <c r="E3" s="75">
        <v>4</v>
      </c>
      <c r="F3" s="88">
        <v>0</v>
      </c>
      <c r="G3" s="88">
        <v>0</v>
      </c>
      <c r="H3" s="75">
        <v>8</v>
      </c>
      <c r="I3" s="88">
        <v>0</v>
      </c>
      <c r="J3" s="88">
        <v>0</v>
      </c>
      <c r="K3" s="88">
        <v>0</v>
      </c>
      <c r="L3" s="75">
        <v>4</v>
      </c>
      <c r="M3" s="158">
        <v>6</v>
      </c>
      <c r="N3" s="158">
        <v>5</v>
      </c>
      <c r="O3" s="109">
        <v>0</v>
      </c>
      <c r="P3" s="7"/>
      <c r="Q3" s="107">
        <v>2</v>
      </c>
      <c r="R3" s="107">
        <v>3</v>
      </c>
      <c r="S3" s="107">
        <v>8</v>
      </c>
      <c r="T3" s="107">
        <v>1</v>
      </c>
      <c r="U3" s="107">
        <v>3</v>
      </c>
      <c r="V3" s="78">
        <v>0</v>
      </c>
      <c r="W3" s="78">
        <v>0</v>
      </c>
      <c r="X3" s="105">
        <v>0</v>
      </c>
      <c r="Y3" s="78">
        <v>0</v>
      </c>
      <c r="Z3" s="107">
        <v>6</v>
      </c>
      <c r="AA3" s="107">
        <v>7</v>
      </c>
      <c r="AB3" s="107">
        <v>4</v>
      </c>
      <c r="AC3" s="107">
        <v>9</v>
      </c>
      <c r="AD3" s="107">
        <v>8</v>
      </c>
      <c r="AE3" s="142"/>
      <c r="AF3" s="141"/>
      <c r="AG3" s="141"/>
    </row>
    <row r="4" spans="1:33" ht="15.75" thickBot="1" x14ac:dyDescent="0.3">
      <c r="A4" s="5" t="s">
        <v>4</v>
      </c>
      <c r="B4" s="4">
        <v>24</v>
      </c>
      <c r="C4" s="6">
        <v>0</v>
      </c>
      <c r="D4" s="6">
        <v>0</v>
      </c>
      <c r="E4" s="6">
        <v>0</v>
      </c>
      <c r="F4" s="105">
        <v>0</v>
      </c>
      <c r="G4" s="88">
        <v>0</v>
      </c>
      <c r="H4" s="88">
        <v>0</v>
      </c>
      <c r="I4" s="88">
        <v>0</v>
      </c>
      <c r="J4" s="88">
        <v>0</v>
      </c>
      <c r="K4" s="88">
        <v>0</v>
      </c>
      <c r="L4" s="88">
        <v>0</v>
      </c>
      <c r="M4" s="88">
        <v>0</v>
      </c>
      <c r="N4" s="88">
        <v>0</v>
      </c>
      <c r="O4" s="88">
        <v>0</v>
      </c>
      <c r="P4" s="105">
        <v>0</v>
      </c>
      <c r="Q4" s="105">
        <v>0</v>
      </c>
      <c r="R4" s="105">
        <v>0</v>
      </c>
      <c r="S4" s="105">
        <v>0</v>
      </c>
      <c r="T4" s="7"/>
      <c r="U4" s="105">
        <v>0</v>
      </c>
      <c r="V4" s="105">
        <v>0</v>
      </c>
      <c r="W4" s="105">
        <v>0</v>
      </c>
      <c r="X4" s="105">
        <v>0</v>
      </c>
      <c r="Y4" s="105">
        <v>0</v>
      </c>
      <c r="Z4" s="105">
        <v>0</v>
      </c>
      <c r="AA4" s="105">
        <v>0</v>
      </c>
      <c r="AB4" s="105">
        <v>0</v>
      </c>
      <c r="AC4" s="105">
        <v>0</v>
      </c>
      <c r="AD4" s="105">
        <v>0</v>
      </c>
      <c r="AE4" s="71"/>
      <c r="AF4" s="71"/>
      <c r="AG4" s="71"/>
    </row>
    <row r="5" spans="1:33" ht="15.75" thickBot="1" x14ac:dyDescent="0.3">
      <c r="A5" s="8" t="s">
        <v>5</v>
      </c>
      <c r="B5" s="9">
        <v>105</v>
      </c>
      <c r="C5" s="10">
        <v>22</v>
      </c>
      <c r="D5" s="11">
        <v>23</v>
      </c>
      <c r="E5" s="11">
        <v>27</v>
      </c>
      <c r="F5" s="11">
        <v>30</v>
      </c>
      <c r="G5" s="11">
        <v>35</v>
      </c>
      <c r="H5" s="11">
        <v>41</v>
      </c>
      <c r="I5" s="11">
        <v>41</v>
      </c>
      <c r="J5" s="11">
        <v>35</v>
      </c>
      <c r="K5" s="75">
        <v>35</v>
      </c>
      <c r="L5" s="75">
        <v>34</v>
      </c>
      <c r="M5" s="11">
        <v>35</v>
      </c>
      <c r="N5" s="11">
        <v>35</v>
      </c>
      <c r="O5" s="11">
        <v>34</v>
      </c>
      <c r="P5" s="11">
        <v>35</v>
      </c>
      <c r="Q5" s="11">
        <v>34</v>
      </c>
      <c r="R5" s="11">
        <v>39</v>
      </c>
      <c r="S5" s="11">
        <v>37</v>
      </c>
      <c r="T5" s="11">
        <v>40</v>
      </c>
      <c r="U5" s="136">
        <v>44</v>
      </c>
      <c r="V5" s="11">
        <v>46</v>
      </c>
      <c r="W5" s="11">
        <v>41</v>
      </c>
      <c r="X5" s="11">
        <v>35</v>
      </c>
      <c r="Y5" s="11">
        <v>34</v>
      </c>
      <c r="Z5" s="11">
        <v>28</v>
      </c>
      <c r="AA5" s="11">
        <v>37</v>
      </c>
      <c r="AB5" s="11">
        <v>40</v>
      </c>
      <c r="AC5" s="11">
        <v>38</v>
      </c>
      <c r="AD5" s="11">
        <v>60</v>
      </c>
      <c r="AE5" s="143"/>
      <c r="AF5" s="71"/>
      <c r="AG5" s="71"/>
    </row>
    <row r="6" spans="1:33" s="16" customFormat="1" ht="15.75" thickBot="1" x14ac:dyDescent="0.3">
      <c r="A6" s="12" t="s">
        <v>126</v>
      </c>
      <c r="B6" s="13">
        <f>SUM(B3,B4,B5,B33)</f>
        <v>274</v>
      </c>
      <c r="C6" s="14">
        <f t="shared" ref="C6:AG6" si="0">SUM(C3, C4,C5,C33)</f>
        <v>44</v>
      </c>
      <c r="D6" s="15">
        <f t="shared" si="0"/>
        <v>31</v>
      </c>
      <c r="E6" s="15">
        <f t="shared" si="0"/>
        <v>47</v>
      </c>
      <c r="F6" s="15">
        <f t="shared" si="0"/>
        <v>51</v>
      </c>
      <c r="G6" s="15">
        <f t="shared" si="0"/>
        <v>54</v>
      </c>
      <c r="H6" s="15">
        <f t="shared" si="0"/>
        <v>66</v>
      </c>
      <c r="I6" s="15">
        <f t="shared" si="0"/>
        <v>54</v>
      </c>
      <c r="J6" s="15">
        <f t="shared" si="0"/>
        <v>44</v>
      </c>
      <c r="K6" s="15">
        <f t="shared" si="0"/>
        <v>41</v>
      </c>
      <c r="L6" s="15">
        <f t="shared" si="0"/>
        <v>43</v>
      </c>
      <c r="M6" s="15">
        <f t="shared" si="0"/>
        <v>48</v>
      </c>
      <c r="N6" s="15">
        <f t="shared" si="0"/>
        <v>48</v>
      </c>
      <c r="O6" s="15">
        <f t="shared" si="0"/>
        <v>40</v>
      </c>
      <c r="P6" s="15">
        <f t="shared" si="0"/>
        <v>39</v>
      </c>
      <c r="Q6" s="15">
        <f t="shared" si="0"/>
        <v>38</v>
      </c>
      <c r="R6" s="15">
        <f t="shared" si="0"/>
        <v>44</v>
      </c>
      <c r="S6" s="15">
        <f t="shared" si="0"/>
        <v>47</v>
      </c>
      <c r="T6" s="15">
        <f t="shared" si="0"/>
        <v>41</v>
      </c>
      <c r="U6" s="15">
        <f t="shared" si="0"/>
        <v>48</v>
      </c>
      <c r="V6" s="15">
        <f t="shared" si="0"/>
        <v>46</v>
      </c>
      <c r="W6" s="15">
        <f t="shared" si="0"/>
        <v>41</v>
      </c>
      <c r="X6" s="15">
        <f t="shared" si="0"/>
        <v>38</v>
      </c>
      <c r="Y6" s="15">
        <f t="shared" si="0"/>
        <v>34</v>
      </c>
      <c r="Z6" s="15">
        <f t="shared" si="0"/>
        <v>34</v>
      </c>
      <c r="AA6" s="15">
        <f t="shared" si="0"/>
        <v>50</v>
      </c>
      <c r="AB6" s="15">
        <f t="shared" si="0"/>
        <v>48</v>
      </c>
      <c r="AC6" s="15">
        <f t="shared" si="0"/>
        <v>47</v>
      </c>
      <c r="AD6" s="15">
        <f t="shared" si="0"/>
        <v>69</v>
      </c>
      <c r="AE6" s="15">
        <f t="shared" si="0"/>
        <v>0</v>
      </c>
      <c r="AF6" s="15">
        <f t="shared" si="0"/>
        <v>0</v>
      </c>
      <c r="AG6" s="15">
        <f t="shared" si="0"/>
        <v>0</v>
      </c>
    </row>
    <row r="7" spans="1:33" s="16" customFormat="1" ht="15.75" thickBot="1" x14ac:dyDescent="0.3">
      <c r="A7" s="17" t="s">
        <v>125</v>
      </c>
      <c r="B7" s="18">
        <f t="shared" ref="B7:AG7" si="1">SUM(B3,B33)</f>
        <v>145</v>
      </c>
      <c r="C7" s="19">
        <f t="shared" si="1"/>
        <v>22</v>
      </c>
      <c r="D7" s="20">
        <f t="shared" si="1"/>
        <v>8</v>
      </c>
      <c r="E7" s="20">
        <f t="shared" si="1"/>
        <v>20</v>
      </c>
      <c r="F7" s="20">
        <f t="shared" si="1"/>
        <v>21</v>
      </c>
      <c r="G7" s="20">
        <f t="shared" si="1"/>
        <v>19</v>
      </c>
      <c r="H7" s="20">
        <f t="shared" si="1"/>
        <v>25</v>
      </c>
      <c r="I7" s="20">
        <f t="shared" si="1"/>
        <v>13</v>
      </c>
      <c r="J7" s="20">
        <f t="shared" si="1"/>
        <v>9</v>
      </c>
      <c r="K7" s="20">
        <f t="shared" si="1"/>
        <v>6</v>
      </c>
      <c r="L7" s="20">
        <f t="shared" si="1"/>
        <v>9</v>
      </c>
      <c r="M7" s="20">
        <f t="shared" si="1"/>
        <v>13</v>
      </c>
      <c r="N7" s="20">
        <f t="shared" si="1"/>
        <v>13</v>
      </c>
      <c r="O7" s="20">
        <f t="shared" si="1"/>
        <v>6</v>
      </c>
      <c r="P7" s="20">
        <f t="shared" si="1"/>
        <v>4</v>
      </c>
      <c r="Q7" s="20">
        <f t="shared" si="1"/>
        <v>4</v>
      </c>
      <c r="R7" s="20">
        <f t="shared" si="1"/>
        <v>5</v>
      </c>
      <c r="S7" s="20">
        <f t="shared" si="1"/>
        <v>10</v>
      </c>
      <c r="T7" s="20">
        <f t="shared" si="1"/>
        <v>1</v>
      </c>
      <c r="U7" s="20">
        <f t="shared" si="1"/>
        <v>4</v>
      </c>
      <c r="V7" s="20">
        <f t="shared" si="1"/>
        <v>0</v>
      </c>
      <c r="W7" s="20">
        <f t="shared" si="1"/>
        <v>0</v>
      </c>
      <c r="X7" s="20">
        <f t="shared" si="1"/>
        <v>3</v>
      </c>
      <c r="Y7" s="20">
        <f t="shared" si="1"/>
        <v>0</v>
      </c>
      <c r="Z7" s="20">
        <f t="shared" si="1"/>
        <v>6</v>
      </c>
      <c r="AA7" s="20">
        <f t="shared" si="1"/>
        <v>13</v>
      </c>
      <c r="AB7" s="20">
        <f t="shared" si="1"/>
        <v>8</v>
      </c>
      <c r="AC7" s="20">
        <f t="shared" si="1"/>
        <v>9</v>
      </c>
      <c r="AD7" s="20">
        <f t="shared" si="1"/>
        <v>9</v>
      </c>
      <c r="AE7" s="20">
        <f t="shared" si="1"/>
        <v>0</v>
      </c>
      <c r="AF7" s="20">
        <f t="shared" si="1"/>
        <v>0</v>
      </c>
      <c r="AG7" s="20">
        <f t="shared" si="1"/>
        <v>0</v>
      </c>
    </row>
    <row r="8" spans="1:33" ht="15.75" thickBot="1" x14ac:dyDescent="0.3">
      <c r="A8" s="21" t="s">
        <v>8</v>
      </c>
      <c r="B8" s="22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5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6"/>
    </row>
    <row r="9" spans="1:33" ht="15.75" thickBot="1" x14ac:dyDescent="0.3">
      <c r="A9" s="3" t="s">
        <v>130</v>
      </c>
      <c r="B9" s="9">
        <v>80</v>
      </c>
      <c r="C9" s="154">
        <v>0</v>
      </c>
      <c r="D9" s="140">
        <v>0</v>
      </c>
      <c r="E9" s="140">
        <v>0</v>
      </c>
      <c r="F9" s="7"/>
      <c r="G9" s="7"/>
      <c r="H9" s="7"/>
      <c r="I9" s="11">
        <v>6</v>
      </c>
      <c r="J9" s="7"/>
      <c r="K9" s="7"/>
      <c r="L9" s="75">
        <v>3</v>
      </c>
      <c r="M9" s="75">
        <v>2</v>
      </c>
      <c r="N9" s="75">
        <v>1</v>
      </c>
      <c r="O9" s="7"/>
      <c r="P9" s="7"/>
      <c r="Q9" s="11">
        <v>2</v>
      </c>
      <c r="R9" s="88">
        <v>0</v>
      </c>
      <c r="S9" s="75">
        <v>1</v>
      </c>
      <c r="T9" s="7"/>
      <c r="U9" s="75">
        <v>4</v>
      </c>
      <c r="V9" s="7"/>
      <c r="W9" s="7"/>
      <c r="X9" s="11">
        <v>3</v>
      </c>
      <c r="Y9" s="75">
        <v>3</v>
      </c>
      <c r="Z9" s="11">
        <v>1</v>
      </c>
      <c r="AA9" s="75">
        <v>1</v>
      </c>
      <c r="AB9" s="7"/>
      <c r="AC9" s="75">
        <v>5</v>
      </c>
      <c r="AD9" s="75">
        <v>3</v>
      </c>
      <c r="AE9" s="70"/>
      <c r="AF9" s="70"/>
      <c r="AG9" s="70"/>
    </row>
    <row r="10" spans="1:33" ht="15.75" thickBot="1" x14ac:dyDescent="0.3">
      <c r="A10" s="8" t="s">
        <v>10</v>
      </c>
      <c r="B10" s="9">
        <v>40</v>
      </c>
      <c r="C10" s="10">
        <v>4</v>
      </c>
      <c r="D10" s="10">
        <v>4</v>
      </c>
      <c r="E10" s="10">
        <v>4</v>
      </c>
      <c r="F10" s="11">
        <v>6</v>
      </c>
      <c r="G10" s="11">
        <v>5</v>
      </c>
      <c r="H10" s="11">
        <v>6</v>
      </c>
      <c r="I10" s="11">
        <v>3</v>
      </c>
      <c r="J10" s="7"/>
      <c r="K10" s="11">
        <v>4</v>
      </c>
      <c r="L10" s="11">
        <v>6</v>
      </c>
      <c r="M10" s="11">
        <v>5</v>
      </c>
      <c r="N10" s="11">
        <v>6</v>
      </c>
      <c r="O10" s="11">
        <v>6</v>
      </c>
      <c r="P10" s="11">
        <v>5</v>
      </c>
      <c r="Q10" s="11">
        <v>5</v>
      </c>
      <c r="R10" s="11">
        <v>9</v>
      </c>
      <c r="S10" s="11">
        <v>11</v>
      </c>
      <c r="T10" s="11">
        <v>12</v>
      </c>
      <c r="U10" s="11">
        <v>9</v>
      </c>
      <c r="V10" s="11">
        <v>7</v>
      </c>
      <c r="W10" s="11">
        <v>5</v>
      </c>
      <c r="X10" s="11">
        <v>4</v>
      </c>
      <c r="Y10" s="11">
        <v>2</v>
      </c>
      <c r="Z10" s="11">
        <v>3</v>
      </c>
      <c r="AA10" s="11">
        <v>6</v>
      </c>
      <c r="AB10" s="11">
        <v>5</v>
      </c>
      <c r="AC10" s="11">
        <v>6</v>
      </c>
      <c r="AD10" s="105">
        <v>0</v>
      </c>
      <c r="AE10" s="71"/>
      <c r="AF10" s="71"/>
      <c r="AG10" s="144"/>
    </row>
    <row r="11" spans="1:33" ht="15.75" thickBot="1" x14ac:dyDescent="0.3">
      <c r="A11" s="28" t="s">
        <v>124</v>
      </c>
      <c r="B11" s="29">
        <f t="shared" ref="B11:AG11" si="2">SUM(B9:B10)</f>
        <v>120</v>
      </c>
      <c r="C11" s="14">
        <f t="shared" si="2"/>
        <v>4</v>
      </c>
      <c r="D11" s="15">
        <f t="shared" si="2"/>
        <v>4</v>
      </c>
      <c r="E11" s="15">
        <f t="shared" si="2"/>
        <v>4</v>
      </c>
      <c r="F11" s="15">
        <f t="shared" si="2"/>
        <v>6</v>
      </c>
      <c r="G11" s="15">
        <f t="shared" si="2"/>
        <v>5</v>
      </c>
      <c r="H11" s="15">
        <f t="shared" si="2"/>
        <v>6</v>
      </c>
      <c r="I11" s="15">
        <f t="shared" si="2"/>
        <v>9</v>
      </c>
      <c r="J11" s="15">
        <f t="shared" si="2"/>
        <v>0</v>
      </c>
      <c r="K11" s="15">
        <f t="shared" si="2"/>
        <v>4</v>
      </c>
      <c r="L11" s="15">
        <f t="shared" si="2"/>
        <v>9</v>
      </c>
      <c r="M11" s="15">
        <f t="shared" si="2"/>
        <v>7</v>
      </c>
      <c r="N11" s="15">
        <f t="shared" si="2"/>
        <v>7</v>
      </c>
      <c r="O11" s="15">
        <f t="shared" si="2"/>
        <v>6</v>
      </c>
      <c r="P11" s="15">
        <f t="shared" si="2"/>
        <v>5</v>
      </c>
      <c r="Q11" s="15">
        <f t="shared" si="2"/>
        <v>7</v>
      </c>
      <c r="R11" s="15">
        <f t="shared" si="2"/>
        <v>9</v>
      </c>
      <c r="S11" s="15">
        <f t="shared" si="2"/>
        <v>12</v>
      </c>
      <c r="T11" s="15">
        <f t="shared" si="2"/>
        <v>12</v>
      </c>
      <c r="U11" s="15">
        <f t="shared" si="2"/>
        <v>13</v>
      </c>
      <c r="V11" s="15">
        <f t="shared" si="2"/>
        <v>7</v>
      </c>
      <c r="W11" s="15">
        <f t="shared" si="2"/>
        <v>5</v>
      </c>
      <c r="X11" s="15">
        <f t="shared" si="2"/>
        <v>7</v>
      </c>
      <c r="Y11" s="15">
        <f t="shared" si="2"/>
        <v>5</v>
      </c>
      <c r="Z11" s="15">
        <f t="shared" si="2"/>
        <v>4</v>
      </c>
      <c r="AA11" s="15">
        <f t="shared" si="2"/>
        <v>7</v>
      </c>
      <c r="AB11" s="15">
        <f t="shared" si="2"/>
        <v>5</v>
      </c>
      <c r="AC11" s="15">
        <f t="shared" si="2"/>
        <v>11</v>
      </c>
      <c r="AD11" s="15">
        <f t="shared" si="2"/>
        <v>3</v>
      </c>
      <c r="AE11" s="15">
        <f t="shared" si="2"/>
        <v>0</v>
      </c>
      <c r="AF11" s="15">
        <f t="shared" si="2"/>
        <v>0</v>
      </c>
      <c r="AG11" s="15">
        <f t="shared" si="2"/>
        <v>0</v>
      </c>
    </row>
    <row r="12" spans="1:33" ht="15.75" thickBot="1" x14ac:dyDescent="0.3">
      <c r="A12" s="30" t="s">
        <v>123</v>
      </c>
      <c r="B12" s="18">
        <f t="shared" ref="B12:AG12" si="3">SUM(B9:B9)</f>
        <v>80</v>
      </c>
      <c r="C12" s="19">
        <f t="shared" si="3"/>
        <v>0</v>
      </c>
      <c r="D12" s="20">
        <f t="shared" si="3"/>
        <v>0</v>
      </c>
      <c r="E12" s="20">
        <f t="shared" si="3"/>
        <v>0</v>
      </c>
      <c r="F12" s="20">
        <f t="shared" si="3"/>
        <v>0</v>
      </c>
      <c r="G12" s="20">
        <f t="shared" si="3"/>
        <v>0</v>
      </c>
      <c r="H12" s="20">
        <f t="shared" si="3"/>
        <v>0</v>
      </c>
      <c r="I12" s="20">
        <f t="shared" si="3"/>
        <v>6</v>
      </c>
      <c r="J12" s="20">
        <f t="shared" si="3"/>
        <v>0</v>
      </c>
      <c r="K12" s="20">
        <f t="shared" si="3"/>
        <v>0</v>
      </c>
      <c r="L12" s="20">
        <f t="shared" si="3"/>
        <v>3</v>
      </c>
      <c r="M12" s="20">
        <f t="shared" si="3"/>
        <v>2</v>
      </c>
      <c r="N12" s="20">
        <f t="shared" si="3"/>
        <v>1</v>
      </c>
      <c r="O12" s="20">
        <f t="shared" si="3"/>
        <v>0</v>
      </c>
      <c r="P12" s="20">
        <f t="shared" si="3"/>
        <v>0</v>
      </c>
      <c r="Q12" s="20">
        <f t="shared" si="3"/>
        <v>2</v>
      </c>
      <c r="R12" s="20">
        <f t="shared" si="3"/>
        <v>0</v>
      </c>
      <c r="S12" s="20">
        <f t="shared" si="3"/>
        <v>1</v>
      </c>
      <c r="T12" s="20">
        <f t="shared" si="3"/>
        <v>0</v>
      </c>
      <c r="U12" s="20">
        <f t="shared" si="3"/>
        <v>4</v>
      </c>
      <c r="V12" s="20">
        <f t="shared" si="3"/>
        <v>0</v>
      </c>
      <c r="W12" s="20">
        <f t="shared" si="3"/>
        <v>0</v>
      </c>
      <c r="X12" s="20">
        <f t="shared" si="3"/>
        <v>3</v>
      </c>
      <c r="Y12" s="20">
        <f t="shared" si="3"/>
        <v>3</v>
      </c>
      <c r="Z12" s="20">
        <f t="shared" si="3"/>
        <v>1</v>
      </c>
      <c r="AA12" s="20">
        <f t="shared" si="3"/>
        <v>1</v>
      </c>
      <c r="AB12" s="20">
        <f t="shared" si="3"/>
        <v>0</v>
      </c>
      <c r="AC12" s="20">
        <f t="shared" si="3"/>
        <v>5</v>
      </c>
      <c r="AD12" s="20">
        <f t="shared" si="3"/>
        <v>3</v>
      </c>
      <c r="AE12" s="20">
        <f t="shared" si="3"/>
        <v>0</v>
      </c>
      <c r="AF12" s="20">
        <f t="shared" si="3"/>
        <v>0</v>
      </c>
      <c r="AG12" s="20">
        <f t="shared" si="3"/>
        <v>0</v>
      </c>
    </row>
    <row r="13" spans="1:33" ht="15.75" thickBot="1" x14ac:dyDescent="0.3">
      <c r="A13" s="31" t="s">
        <v>13</v>
      </c>
      <c r="B13" s="32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5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6"/>
    </row>
    <row r="14" spans="1:33" ht="15.75" thickBot="1" x14ac:dyDescent="0.3">
      <c r="A14" s="8" t="s">
        <v>14</v>
      </c>
      <c r="B14" s="33">
        <v>80</v>
      </c>
      <c r="C14" s="105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10">
        <v>13</v>
      </c>
      <c r="L14" s="6">
        <v>0</v>
      </c>
      <c r="M14" s="6">
        <v>0</v>
      </c>
      <c r="N14" s="6">
        <v>0</v>
      </c>
      <c r="O14" s="6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v>0</v>
      </c>
      <c r="W14" s="105">
        <v>0</v>
      </c>
      <c r="X14" s="105">
        <v>0</v>
      </c>
      <c r="Y14" s="105">
        <v>0</v>
      </c>
      <c r="Z14" s="105">
        <v>0</v>
      </c>
      <c r="AA14" s="105">
        <v>0</v>
      </c>
      <c r="AB14" s="105">
        <v>0</v>
      </c>
      <c r="AC14" s="105">
        <v>0</v>
      </c>
      <c r="AD14" s="105">
        <v>0</v>
      </c>
      <c r="AE14" s="71"/>
      <c r="AF14" s="71"/>
      <c r="AG14" s="72"/>
    </row>
    <row r="15" spans="1:33" ht="15.75" thickBot="1" x14ac:dyDescent="0.3">
      <c r="A15" s="34" t="s">
        <v>122</v>
      </c>
      <c r="B15" s="35">
        <f t="shared" ref="B15:AG15" si="4">SUM(B14:B14)</f>
        <v>80</v>
      </c>
      <c r="C15" s="20">
        <f t="shared" si="4"/>
        <v>0</v>
      </c>
      <c r="D15" s="20">
        <f t="shared" si="4"/>
        <v>0</v>
      </c>
      <c r="E15" s="20">
        <f t="shared" si="4"/>
        <v>0</v>
      </c>
      <c r="F15" s="20">
        <f t="shared" si="4"/>
        <v>0</v>
      </c>
      <c r="G15" s="20">
        <f t="shared" si="4"/>
        <v>0</v>
      </c>
      <c r="H15" s="20">
        <f t="shared" si="4"/>
        <v>0</v>
      </c>
      <c r="I15" s="20">
        <f t="shared" si="4"/>
        <v>0</v>
      </c>
      <c r="J15" s="20">
        <f t="shared" si="4"/>
        <v>0</v>
      </c>
      <c r="K15" s="20">
        <f t="shared" si="4"/>
        <v>13</v>
      </c>
      <c r="L15" s="20">
        <f t="shared" si="4"/>
        <v>0</v>
      </c>
      <c r="M15" s="20">
        <f t="shared" si="4"/>
        <v>0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20">
        <f t="shared" si="4"/>
        <v>0</v>
      </c>
      <c r="R15" s="20">
        <f t="shared" si="4"/>
        <v>0</v>
      </c>
      <c r="S15" s="20">
        <f t="shared" si="4"/>
        <v>0</v>
      </c>
      <c r="T15" s="20">
        <f t="shared" si="4"/>
        <v>0</v>
      </c>
      <c r="U15" s="20">
        <f t="shared" si="4"/>
        <v>0</v>
      </c>
      <c r="V15" s="20">
        <f t="shared" si="4"/>
        <v>0</v>
      </c>
      <c r="W15" s="20">
        <f t="shared" si="4"/>
        <v>0</v>
      </c>
      <c r="X15" s="20">
        <f t="shared" si="4"/>
        <v>0</v>
      </c>
      <c r="Y15" s="20">
        <f t="shared" si="4"/>
        <v>0</v>
      </c>
      <c r="Z15" s="20">
        <f t="shared" si="4"/>
        <v>0</v>
      </c>
      <c r="AA15" s="20">
        <f t="shared" si="4"/>
        <v>0</v>
      </c>
      <c r="AB15" s="20">
        <f t="shared" si="4"/>
        <v>0</v>
      </c>
      <c r="AC15" s="20">
        <f t="shared" si="4"/>
        <v>0</v>
      </c>
      <c r="AD15" s="20">
        <f t="shared" si="4"/>
        <v>0</v>
      </c>
      <c r="AE15" s="20">
        <f t="shared" si="4"/>
        <v>0</v>
      </c>
      <c r="AF15" s="20">
        <f t="shared" si="4"/>
        <v>0</v>
      </c>
      <c r="AG15" s="20">
        <f t="shared" si="4"/>
        <v>0</v>
      </c>
    </row>
    <row r="16" spans="1:33" ht="15.75" thickBot="1" x14ac:dyDescent="0.3">
      <c r="A16" s="36" t="s">
        <v>16</v>
      </c>
      <c r="B16" s="22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5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6"/>
    </row>
    <row r="17" spans="1:33" ht="15" customHeight="1" thickBot="1" x14ac:dyDescent="0.3">
      <c r="A17" s="37" t="s">
        <v>131</v>
      </c>
      <c r="B17" s="38">
        <v>80</v>
      </c>
      <c r="C17" s="49">
        <v>7</v>
      </c>
      <c r="D17" s="49">
        <v>10</v>
      </c>
      <c r="E17" s="49">
        <v>19</v>
      </c>
      <c r="F17" s="106">
        <v>16</v>
      </c>
      <c r="G17" s="106">
        <v>14</v>
      </c>
      <c r="H17" s="106">
        <v>17</v>
      </c>
      <c r="I17" s="106">
        <v>11</v>
      </c>
      <c r="J17" s="106">
        <v>11</v>
      </c>
      <c r="K17" s="106">
        <v>11</v>
      </c>
      <c r="L17" s="106">
        <v>8</v>
      </c>
      <c r="M17" s="106">
        <v>8</v>
      </c>
      <c r="N17" s="106">
        <v>17</v>
      </c>
      <c r="O17" s="106">
        <v>18</v>
      </c>
      <c r="P17" s="106">
        <v>21</v>
      </c>
      <c r="Q17" s="106">
        <v>21</v>
      </c>
      <c r="R17" s="106">
        <v>21</v>
      </c>
      <c r="S17" s="106">
        <v>16</v>
      </c>
      <c r="T17" s="106">
        <v>17</v>
      </c>
      <c r="U17" s="106">
        <v>20</v>
      </c>
      <c r="V17" s="106">
        <v>24</v>
      </c>
      <c r="W17" s="106">
        <v>26</v>
      </c>
      <c r="X17" s="106">
        <v>17</v>
      </c>
      <c r="Y17" s="106">
        <v>14</v>
      </c>
      <c r="Z17" s="106">
        <v>10</v>
      </c>
      <c r="AA17" s="106">
        <v>9</v>
      </c>
      <c r="AB17" s="137">
        <v>8</v>
      </c>
      <c r="AC17" s="162">
        <v>0</v>
      </c>
      <c r="AD17" s="137">
        <v>3</v>
      </c>
      <c r="AE17" s="145"/>
      <c r="AF17" s="145"/>
      <c r="AG17" s="145"/>
    </row>
    <row r="18" spans="1:33" ht="15.6" customHeight="1" thickBot="1" x14ac:dyDescent="0.3">
      <c r="A18" s="39" t="s">
        <v>18</v>
      </c>
      <c r="B18" s="4">
        <v>40</v>
      </c>
      <c r="C18" s="40">
        <v>2</v>
      </c>
      <c r="D18" s="10">
        <v>1</v>
      </c>
      <c r="E18" s="128">
        <v>0</v>
      </c>
      <c r="F18" s="105">
        <v>0</v>
      </c>
      <c r="G18" s="128">
        <v>0</v>
      </c>
      <c r="H18" s="76">
        <v>1</v>
      </c>
      <c r="I18" s="76">
        <v>1</v>
      </c>
      <c r="J18" s="7"/>
      <c r="K18" s="76">
        <v>2</v>
      </c>
      <c r="L18" s="76">
        <v>1</v>
      </c>
      <c r="M18" s="76">
        <v>1</v>
      </c>
      <c r="N18" s="76">
        <v>1</v>
      </c>
      <c r="O18" s="76">
        <v>1</v>
      </c>
      <c r="P18" s="76">
        <v>1</v>
      </c>
      <c r="Q18" s="128">
        <v>0</v>
      </c>
      <c r="R18" s="105">
        <v>0</v>
      </c>
      <c r="S18" s="11">
        <v>3</v>
      </c>
      <c r="T18" s="11">
        <v>3</v>
      </c>
      <c r="U18" s="11">
        <v>1</v>
      </c>
      <c r="V18" s="11">
        <v>1</v>
      </c>
      <c r="W18" s="128">
        <v>0</v>
      </c>
      <c r="X18" s="76">
        <v>1</v>
      </c>
      <c r="Y18" s="76">
        <v>12</v>
      </c>
      <c r="Z18" s="76">
        <v>1</v>
      </c>
      <c r="AA18" s="128">
        <v>0</v>
      </c>
      <c r="AB18" s="76">
        <v>2</v>
      </c>
      <c r="AC18" s="76">
        <v>1</v>
      </c>
      <c r="AD18" s="138">
        <v>0</v>
      </c>
      <c r="AE18" s="71"/>
      <c r="AF18" s="147"/>
      <c r="AG18" s="144"/>
    </row>
    <row r="19" spans="1:33" ht="15.75" customHeight="1" thickBot="1" x14ac:dyDescent="0.3">
      <c r="A19" s="8" t="s">
        <v>19</v>
      </c>
      <c r="B19" s="9">
        <v>2</v>
      </c>
      <c r="C19" s="77">
        <v>0</v>
      </c>
      <c r="D19" s="41">
        <v>1</v>
      </c>
      <c r="E19" s="105">
        <v>0</v>
      </c>
      <c r="F19" s="105">
        <v>0</v>
      </c>
      <c r="G19" s="6">
        <v>0</v>
      </c>
      <c r="H19" s="6">
        <v>0</v>
      </c>
      <c r="I19" s="6">
        <v>0</v>
      </c>
      <c r="J19" s="7"/>
      <c r="K19" s="105">
        <v>0</v>
      </c>
      <c r="L19" s="105">
        <v>0</v>
      </c>
      <c r="M19" s="11">
        <v>1</v>
      </c>
      <c r="N19" s="11">
        <v>1</v>
      </c>
      <c r="O19" s="105">
        <v>0</v>
      </c>
      <c r="P19" s="105">
        <v>0</v>
      </c>
      <c r="Q19" s="105">
        <v>0</v>
      </c>
      <c r="R19" s="105">
        <v>0</v>
      </c>
      <c r="S19" s="11">
        <v>1</v>
      </c>
      <c r="T19" s="105">
        <v>0</v>
      </c>
      <c r="U19" s="11">
        <v>1</v>
      </c>
      <c r="V19" s="105">
        <v>0</v>
      </c>
      <c r="W19" s="11">
        <v>1</v>
      </c>
      <c r="X19" s="11">
        <v>1</v>
      </c>
      <c r="Y19" s="11">
        <v>1</v>
      </c>
      <c r="Z19" s="105">
        <v>0</v>
      </c>
      <c r="AA19" s="11">
        <v>2</v>
      </c>
      <c r="AB19" s="105">
        <v>0</v>
      </c>
      <c r="AC19" s="105">
        <v>0</v>
      </c>
      <c r="AD19" s="11">
        <v>1</v>
      </c>
      <c r="AE19" s="71"/>
      <c r="AF19" s="71"/>
      <c r="AG19" s="144"/>
    </row>
    <row r="20" spans="1:33" ht="15.75" thickBot="1" x14ac:dyDescent="0.3">
      <c r="A20" s="42" t="s">
        <v>121</v>
      </c>
      <c r="B20" s="18">
        <f t="shared" ref="B20:AG20" si="5">SUM(B17:B19)</f>
        <v>122</v>
      </c>
      <c r="C20" s="14">
        <f t="shared" si="5"/>
        <v>9</v>
      </c>
      <c r="D20" s="15">
        <f t="shared" si="5"/>
        <v>12</v>
      </c>
      <c r="E20" s="15">
        <f t="shared" si="5"/>
        <v>19</v>
      </c>
      <c r="F20" s="15">
        <f t="shared" si="5"/>
        <v>16</v>
      </c>
      <c r="G20" s="15">
        <f t="shared" si="5"/>
        <v>14</v>
      </c>
      <c r="H20" s="15">
        <f t="shared" si="5"/>
        <v>18</v>
      </c>
      <c r="I20" s="15">
        <f t="shared" si="5"/>
        <v>12</v>
      </c>
      <c r="J20" s="15">
        <f t="shared" si="5"/>
        <v>11</v>
      </c>
      <c r="K20" s="15">
        <f t="shared" si="5"/>
        <v>13</v>
      </c>
      <c r="L20" s="15">
        <f t="shared" si="5"/>
        <v>9</v>
      </c>
      <c r="M20" s="15">
        <f t="shared" si="5"/>
        <v>10</v>
      </c>
      <c r="N20" s="15">
        <f t="shared" si="5"/>
        <v>19</v>
      </c>
      <c r="O20" s="15">
        <f t="shared" si="5"/>
        <v>19</v>
      </c>
      <c r="P20" s="15">
        <f t="shared" si="5"/>
        <v>22</v>
      </c>
      <c r="Q20" s="15">
        <f t="shared" si="5"/>
        <v>21</v>
      </c>
      <c r="R20" s="15">
        <f t="shared" si="5"/>
        <v>21</v>
      </c>
      <c r="S20" s="15">
        <f t="shared" si="5"/>
        <v>20</v>
      </c>
      <c r="T20" s="15">
        <f t="shared" si="5"/>
        <v>20</v>
      </c>
      <c r="U20" s="15">
        <f t="shared" si="5"/>
        <v>22</v>
      </c>
      <c r="V20" s="15">
        <f t="shared" si="5"/>
        <v>25</v>
      </c>
      <c r="W20" s="15">
        <f t="shared" si="5"/>
        <v>27</v>
      </c>
      <c r="X20" s="15">
        <f t="shared" si="5"/>
        <v>19</v>
      </c>
      <c r="Y20" s="15">
        <f t="shared" si="5"/>
        <v>27</v>
      </c>
      <c r="Z20" s="15">
        <f t="shared" si="5"/>
        <v>11</v>
      </c>
      <c r="AA20" s="15">
        <f t="shared" si="5"/>
        <v>11</v>
      </c>
      <c r="AB20" s="15">
        <f t="shared" si="5"/>
        <v>10</v>
      </c>
      <c r="AC20" s="15">
        <f t="shared" si="5"/>
        <v>1</v>
      </c>
      <c r="AD20" s="15">
        <f t="shared" si="5"/>
        <v>4</v>
      </c>
      <c r="AE20" s="15">
        <f t="shared" si="5"/>
        <v>0</v>
      </c>
      <c r="AF20" s="15">
        <f t="shared" si="5"/>
        <v>0</v>
      </c>
      <c r="AG20" s="15">
        <f t="shared" si="5"/>
        <v>0</v>
      </c>
    </row>
    <row r="21" spans="1:33" ht="15.75" thickBot="1" x14ac:dyDescent="0.3">
      <c r="A21" s="43" t="s">
        <v>120</v>
      </c>
      <c r="B21" s="18">
        <f t="shared" ref="B21:AG21" si="6">SUM(B17)</f>
        <v>80</v>
      </c>
      <c r="C21" s="19">
        <f t="shared" si="6"/>
        <v>7</v>
      </c>
      <c r="D21" s="20">
        <f t="shared" si="6"/>
        <v>10</v>
      </c>
      <c r="E21" s="20">
        <f t="shared" si="6"/>
        <v>19</v>
      </c>
      <c r="F21" s="20">
        <f t="shared" si="6"/>
        <v>16</v>
      </c>
      <c r="G21" s="20">
        <f t="shared" si="6"/>
        <v>14</v>
      </c>
      <c r="H21" s="20">
        <f t="shared" si="6"/>
        <v>17</v>
      </c>
      <c r="I21" s="20">
        <f t="shared" si="6"/>
        <v>11</v>
      </c>
      <c r="J21" s="20">
        <f t="shared" si="6"/>
        <v>11</v>
      </c>
      <c r="K21" s="20">
        <f t="shared" si="6"/>
        <v>11</v>
      </c>
      <c r="L21" s="20">
        <f t="shared" si="6"/>
        <v>8</v>
      </c>
      <c r="M21" s="20">
        <f t="shared" si="6"/>
        <v>8</v>
      </c>
      <c r="N21" s="20">
        <f t="shared" si="6"/>
        <v>17</v>
      </c>
      <c r="O21" s="20">
        <f t="shared" si="6"/>
        <v>18</v>
      </c>
      <c r="P21" s="20">
        <f t="shared" si="6"/>
        <v>21</v>
      </c>
      <c r="Q21" s="20">
        <f t="shared" si="6"/>
        <v>21</v>
      </c>
      <c r="R21" s="20">
        <f t="shared" si="6"/>
        <v>21</v>
      </c>
      <c r="S21" s="20">
        <f t="shared" si="6"/>
        <v>16</v>
      </c>
      <c r="T21" s="20">
        <f t="shared" si="6"/>
        <v>17</v>
      </c>
      <c r="U21" s="20">
        <f t="shared" si="6"/>
        <v>20</v>
      </c>
      <c r="V21" s="20">
        <f t="shared" si="6"/>
        <v>24</v>
      </c>
      <c r="W21" s="20">
        <f t="shared" si="6"/>
        <v>26</v>
      </c>
      <c r="X21" s="20">
        <f t="shared" si="6"/>
        <v>17</v>
      </c>
      <c r="Y21" s="20">
        <f t="shared" si="6"/>
        <v>14</v>
      </c>
      <c r="Z21" s="20">
        <f t="shared" si="6"/>
        <v>10</v>
      </c>
      <c r="AA21" s="20">
        <f t="shared" si="6"/>
        <v>9</v>
      </c>
      <c r="AB21" s="20">
        <f t="shared" si="6"/>
        <v>8</v>
      </c>
      <c r="AC21" s="20">
        <f t="shared" si="6"/>
        <v>0</v>
      </c>
      <c r="AD21" s="20">
        <f t="shared" si="6"/>
        <v>3</v>
      </c>
      <c r="AE21" s="20">
        <f t="shared" si="6"/>
        <v>0</v>
      </c>
      <c r="AF21" s="20">
        <f t="shared" si="6"/>
        <v>0</v>
      </c>
      <c r="AG21" s="20">
        <f t="shared" si="6"/>
        <v>0</v>
      </c>
    </row>
    <row r="22" spans="1:33" ht="15.75" thickBot="1" x14ac:dyDescent="0.3">
      <c r="A22" s="44" t="s">
        <v>111</v>
      </c>
      <c r="B22" s="45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8"/>
    </row>
    <row r="23" spans="1:33" ht="15.6" customHeight="1" thickBot="1" x14ac:dyDescent="0.3">
      <c r="A23" s="8" t="s">
        <v>22</v>
      </c>
      <c r="B23" s="9">
        <v>44</v>
      </c>
      <c r="C23" s="49">
        <v>34</v>
      </c>
      <c r="D23" s="7"/>
      <c r="E23" s="75">
        <v>33</v>
      </c>
      <c r="F23" s="75">
        <v>28</v>
      </c>
      <c r="G23" s="11">
        <v>27</v>
      </c>
      <c r="H23" s="75">
        <v>29</v>
      </c>
      <c r="I23" s="75">
        <v>30</v>
      </c>
      <c r="J23" s="11">
        <v>6</v>
      </c>
      <c r="K23" s="75">
        <v>29</v>
      </c>
      <c r="L23" s="75">
        <v>30</v>
      </c>
      <c r="M23" s="11">
        <v>23</v>
      </c>
      <c r="N23" s="75">
        <v>25</v>
      </c>
      <c r="O23" s="75">
        <v>27</v>
      </c>
      <c r="P23" s="11">
        <v>21</v>
      </c>
      <c r="Q23" s="7"/>
      <c r="R23" s="7"/>
      <c r="S23" s="75">
        <v>28</v>
      </c>
      <c r="T23" s="75">
        <v>24</v>
      </c>
      <c r="U23" s="7"/>
      <c r="V23" s="7"/>
      <c r="W23" s="7"/>
      <c r="X23" s="75">
        <v>29</v>
      </c>
      <c r="Y23" s="75">
        <v>29</v>
      </c>
      <c r="Z23" s="75">
        <v>30</v>
      </c>
      <c r="AA23" s="75">
        <v>29</v>
      </c>
      <c r="AB23" s="11">
        <v>28</v>
      </c>
      <c r="AC23" s="75">
        <v>32</v>
      </c>
      <c r="AD23" s="75">
        <v>29</v>
      </c>
      <c r="AE23" s="70"/>
      <c r="AF23" s="70"/>
      <c r="AG23" s="70"/>
    </row>
    <row r="24" spans="1:33" ht="15.75" thickBot="1" x14ac:dyDescent="0.3">
      <c r="A24" s="113" t="s">
        <v>119</v>
      </c>
      <c r="B24" s="29">
        <f t="shared" ref="B24:AG24" si="7">SUM(B23:B23)</f>
        <v>44</v>
      </c>
      <c r="C24" s="19">
        <f t="shared" si="7"/>
        <v>34</v>
      </c>
      <c r="D24" s="20">
        <f t="shared" si="7"/>
        <v>0</v>
      </c>
      <c r="E24" s="20">
        <f t="shared" si="7"/>
        <v>33</v>
      </c>
      <c r="F24" s="20">
        <f t="shared" si="7"/>
        <v>28</v>
      </c>
      <c r="G24" s="20">
        <f t="shared" si="7"/>
        <v>27</v>
      </c>
      <c r="H24" s="20">
        <f t="shared" si="7"/>
        <v>29</v>
      </c>
      <c r="I24" s="20">
        <f t="shared" si="7"/>
        <v>30</v>
      </c>
      <c r="J24" s="20">
        <f t="shared" si="7"/>
        <v>6</v>
      </c>
      <c r="K24" s="20">
        <f t="shared" si="7"/>
        <v>29</v>
      </c>
      <c r="L24" s="20">
        <f t="shared" si="7"/>
        <v>30</v>
      </c>
      <c r="M24" s="20">
        <f t="shared" si="7"/>
        <v>23</v>
      </c>
      <c r="N24" s="20">
        <f t="shared" si="7"/>
        <v>25</v>
      </c>
      <c r="O24" s="20">
        <f t="shared" si="7"/>
        <v>27</v>
      </c>
      <c r="P24" s="20">
        <f t="shared" si="7"/>
        <v>21</v>
      </c>
      <c r="Q24" s="20">
        <f t="shared" si="7"/>
        <v>0</v>
      </c>
      <c r="R24" s="20">
        <f t="shared" si="7"/>
        <v>0</v>
      </c>
      <c r="S24" s="20">
        <f t="shared" si="7"/>
        <v>28</v>
      </c>
      <c r="T24" s="20">
        <f t="shared" si="7"/>
        <v>24</v>
      </c>
      <c r="U24" s="20">
        <f t="shared" si="7"/>
        <v>0</v>
      </c>
      <c r="V24" s="20">
        <f t="shared" si="7"/>
        <v>0</v>
      </c>
      <c r="W24" s="20">
        <f t="shared" si="7"/>
        <v>0</v>
      </c>
      <c r="X24" s="20">
        <f t="shared" si="7"/>
        <v>29</v>
      </c>
      <c r="Y24" s="20">
        <f t="shared" si="7"/>
        <v>29</v>
      </c>
      <c r="Z24" s="20">
        <f t="shared" si="7"/>
        <v>30</v>
      </c>
      <c r="AA24" s="20">
        <f t="shared" si="7"/>
        <v>29</v>
      </c>
      <c r="AB24" s="20">
        <f t="shared" si="7"/>
        <v>28</v>
      </c>
      <c r="AC24" s="20">
        <f t="shared" si="7"/>
        <v>32</v>
      </c>
      <c r="AD24" s="20">
        <f t="shared" si="7"/>
        <v>29</v>
      </c>
      <c r="AE24" s="20">
        <f t="shared" si="7"/>
        <v>0</v>
      </c>
      <c r="AF24" s="20">
        <f t="shared" si="7"/>
        <v>0</v>
      </c>
      <c r="AG24" s="20">
        <f t="shared" si="7"/>
        <v>0</v>
      </c>
    </row>
    <row r="25" spans="1:33" ht="15.75" thickBot="1" x14ac:dyDescent="0.3">
      <c r="A25" s="119" t="s">
        <v>112</v>
      </c>
      <c r="B25" s="121"/>
      <c r="C25" s="122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</row>
    <row r="26" spans="1:33" ht="15.75" thickBot="1" x14ac:dyDescent="0.3">
      <c r="A26" s="120" t="s">
        <v>114</v>
      </c>
      <c r="B26" s="118">
        <v>15</v>
      </c>
      <c r="C26" s="132">
        <v>0</v>
      </c>
      <c r="D26" s="129">
        <v>2</v>
      </c>
      <c r="E26" s="129">
        <v>2</v>
      </c>
      <c r="F26" s="129">
        <v>2</v>
      </c>
      <c r="G26" s="130">
        <v>0</v>
      </c>
      <c r="H26" s="7"/>
      <c r="I26" s="7"/>
      <c r="J26" s="129">
        <v>1</v>
      </c>
      <c r="K26" s="129">
        <v>2</v>
      </c>
      <c r="L26" s="105">
        <v>0</v>
      </c>
      <c r="M26" s="130">
        <v>0</v>
      </c>
      <c r="N26" s="129">
        <v>1</v>
      </c>
      <c r="O26" s="105">
        <v>0</v>
      </c>
      <c r="P26" s="105">
        <v>0</v>
      </c>
      <c r="Q26" s="130">
        <v>0</v>
      </c>
      <c r="R26" s="130">
        <v>0</v>
      </c>
      <c r="S26" s="130">
        <v>0</v>
      </c>
      <c r="T26" s="130">
        <v>0</v>
      </c>
      <c r="U26" s="130">
        <v>0</v>
      </c>
      <c r="V26" s="130">
        <v>0</v>
      </c>
      <c r="W26" s="105">
        <v>0</v>
      </c>
      <c r="X26" s="105">
        <v>0</v>
      </c>
      <c r="Y26" s="130">
        <v>0</v>
      </c>
      <c r="Z26" s="130">
        <v>0</v>
      </c>
      <c r="AA26" s="7"/>
      <c r="AB26" s="161">
        <v>0</v>
      </c>
      <c r="AC26" s="130">
        <v>0</v>
      </c>
      <c r="AD26" s="130">
        <v>0</v>
      </c>
      <c r="AE26" s="71"/>
      <c r="AF26" s="144"/>
      <c r="AG26" s="144"/>
    </row>
    <row r="27" spans="1:33" ht="15.75" thickBot="1" x14ac:dyDescent="0.3">
      <c r="A27" s="124" t="s">
        <v>116</v>
      </c>
      <c r="B27" s="125" t="s">
        <v>113</v>
      </c>
      <c r="C27" s="153">
        <v>2</v>
      </c>
      <c r="D27" s="135">
        <v>2</v>
      </c>
      <c r="E27" s="135">
        <v>2</v>
      </c>
      <c r="F27" s="135">
        <v>2</v>
      </c>
      <c r="G27" s="135">
        <v>1</v>
      </c>
      <c r="H27" s="7"/>
      <c r="I27" s="7"/>
      <c r="J27" s="135">
        <v>1</v>
      </c>
      <c r="K27" s="135">
        <v>1</v>
      </c>
      <c r="L27" s="135">
        <v>0</v>
      </c>
      <c r="M27" s="135">
        <v>0</v>
      </c>
      <c r="N27" s="135">
        <v>0</v>
      </c>
      <c r="O27" s="71">
        <v>0</v>
      </c>
      <c r="P27" s="71">
        <v>0</v>
      </c>
      <c r="Q27" s="135">
        <v>0</v>
      </c>
      <c r="R27" s="135">
        <v>1</v>
      </c>
      <c r="S27" s="135">
        <v>1</v>
      </c>
      <c r="T27" s="135">
        <v>1</v>
      </c>
      <c r="U27" s="135">
        <v>2</v>
      </c>
      <c r="V27" s="135">
        <v>2</v>
      </c>
      <c r="W27" s="71">
        <v>1</v>
      </c>
      <c r="X27" s="71">
        <v>1</v>
      </c>
      <c r="Y27" s="135">
        <v>2</v>
      </c>
      <c r="Z27" s="135">
        <v>2</v>
      </c>
      <c r="AA27" s="7"/>
      <c r="AB27" s="135">
        <v>1</v>
      </c>
      <c r="AC27" s="135">
        <v>1</v>
      </c>
      <c r="AD27" s="135">
        <v>0</v>
      </c>
      <c r="AE27" s="71"/>
      <c r="AF27" s="135"/>
      <c r="AG27" s="135"/>
    </row>
    <row r="28" spans="1:33" ht="15.75" thickBot="1" x14ac:dyDescent="0.3">
      <c r="A28" s="126" t="s">
        <v>118</v>
      </c>
      <c r="B28" s="18">
        <f>(B26)</f>
        <v>15</v>
      </c>
      <c r="C28" s="18">
        <f t="shared" ref="C28:AG28" si="8">(C26)</f>
        <v>0</v>
      </c>
      <c r="D28" s="18">
        <f t="shared" si="8"/>
        <v>2</v>
      </c>
      <c r="E28" s="18">
        <f t="shared" si="8"/>
        <v>2</v>
      </c>
      <c r="F28" s="18">
        <f t="shared" si="8"/>
        <v>2</v>
      </c>
      <c r="G28" s="18">
        <f t="shared" si="8"/>
        <v>0</v>
      </c>
      <c r="H28" s="18">
        <f t="shared" si="8"/>
        <v>0</v>
      </c>
      <c r="I28" s="18">
        <f t="shared" si="8"/>
        <v>0</v>
      </c>
      <c r="J28" s="18">
        <f t="shared" si="8"/>
        <v>1</v>
      </c>
      <c r="K28" s="18">
        <f t="shared" si="8"/>
        <v>2</v>
      </c>
      <c r="L28" s="18">
        <f t="shared" si="8"/>
        <v>0</v>
      </c>
      <c r="M28" s="18">
        <f t="shared" si="8"/>
        <v>0</v>
      </c>
      <c r="N28" s="18">
        <f t="shared" si="8"/>
        <v>1</v>
      </c>
      <c r="O28" s="18">
        <f t="shared" si="8"/>
        <v>0</v>
      </c>
      <c r="P28" s="18">
        <f t="shared" si="8"/>
        <v>0</v>
      </c>
      <c r="Q28" s="18">
        <f t="shared" si="8"/>
        <v>0</v>
      </c>
      <c r="R28" s="18">
        <f t="shared" si="8"/>
        <v>0</v>
      </c>
      <c r="S28" s="18">
        <f t="shared" si="8"/>
        <v>0</v>
      </c>
      <c r="T28" s="18">
        <f t="shared" si="8"/>
        <v>0</v>
      </c>
      <c r="U28" s="18">
        <f t="shared" si="8"/>
        <v>0</v>
      </c>
      <c r="V28" s="18">
        <f t="shared" si="8"/>
        <v>0</v>
      </c>
      <c r="W28" s="18">
        <f t="shared" si="8"/>
        <v>0</v>
      </c>
      <c r="X28" s="18">
        <f t="shared" si="8"/>
        <v>0</v>
      </c>
      <c r="Y28" s="18">
        <f t="shared" si="8"/>
        <v>0</v>
      </c>
      <c r="Z28" s="18">
        <f t="shared" si="8"/>
        <v>0</v>
      </c>
      <c r="AA28" s="18">
        <f t="shared" si="8"/>
        <v>0</v>
      </c>
      <c r="AB28" s="18">
        <f t="shared" si="8"/>
        <v>0</v>
      </c>
      <c r="AC28" s="18">
        <f t="shared" si="8"/>
        <v>0</v>
      </c>
      <c r="AD28" s="18">
        <f t="shared" si="8"/>
        <v>0</v>
      </c>
      <c r="AE28" s="18">
        <f t="shared" si="8"/>
        <v>0</v>
      </c>
      <c r="AF28" s="18">
        <f t="shared" si="8"/>
        <v>0</v>
      </c>
      <c r="AG28" s="18">
        <f t="shared" si="8"/>
        <v>0</v>
      </c>
    </row>
    <row r="29" spans="1:33" ht="15.75" thickBot="1" x14ac:dyDescent="0.3">
      <c r="A29" s="42"/>
      <c r="B29" s="114"/>
      <c r="C29" s="115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7"/>
    </row>
    <row r="30" spans="1:33" ht="15.75" thickBot="1" x14ac:dyDescent="0.3">
      <c r="A30" s="79" t="s">
        <v>129</v>
      </c>
      <c r="B30" s="82">
        <f>SUM(B6,B11,B15,B20,B24,B28,B35,B36,B38)</f>
        <v>710</v>
      </c>
      <c r="C30" s="82">
        <f>SUM(C6,C11,C15,C20,C24,C28,C35,C39)</f>
        <v>99</v>
      </c>
      <c r="D30" s="82">
        <f t="shared" ref="D30:V30" si="9">SUM(D6,D11,D15,D20,D24,D28,D35,D39)</f>
        <v>57</v>
      </c>
      <c r="E30" s="82">
        <f t="shared" si="9"/>
        <v>112</v>
      </c>
      <c r="F30" s="82">
        <f t="shared" si="9"/>
        <v>110</v>
      </c>
      <c r="G30" s="82">
        <f t="shared" si="9"/>
        <v>107</v>
      </c>
      <c r="H30" s="82">
        <f t="shared" si="9"/>
        <v>126</v>
      </c>
      <c r="I30" s="82">
        <f t="shared" si="9"/>
        <v>112</v>
      </c>
      <c r="J30" s="82">
        <f t="shared" si="9"/>
        <v>68</v>
      </c>
      <c r="K30" s="82">
        <f t="shared" si="9"/>
        <v>108</v>
      </c>
      <c r="L30" s="82">
        <f t="shared" si="9"/>
        <v>96</v>
      </c>
      <c r="M30" s="82">
        <f t="shared" si="9"/>
        <v>93</v>
      </c>
      <c r="N30" s="82">
        <f t="shared" si="9"/>
        <v>106</v>
      </c>
      <c r="O30" s="82">
        <f t="shared" si="9"/>
        <v>99</v>
      </c>
      <c r="P30" s="82">
        <f t="shared" si="9"/>
        <v>94</v>
      </c>
      <c r="Q30" s="82">
        <f t="shared" si="9"/>
        <v>73</v>
      </c>
      <c r="R30" s="82">
        <f t="shared" si="9"/>
        <v>81</v>
      </c>
      <c r="S30" s="82">
        <f t="shared" si="9"/>
        <v>114</v>
      </c>
      <c r="T30" s="82">
        <f t="shared" si="9"/>
        <v>104</v>
      </c>
      <c r="U30" s="82">
        <f t="shared" si="9"/>
        <v>90</v>
      </c>
      <c r="V30" s="82">
        <f t="shared" si="9"/>
        <v>85</v>
      </c>
      <c r="W30" s="82">
        <f>SUM(W6,W11,W15,W20,W24,W28,W35,W36,W39)</f>
        <v>85</v>
      </c>
      <c r="X30" s="82">
        <f t="shared" ref="X30:AG30" si="10">SUM(X6,X11,X15,X20,X24,X28,X35,X36,X39)</f>
        <v>111</v>
      </c>
      <c r="Y30" s="82">
        <f t="shared" si="10"/>
        <v>116</v>
      </c>
      <c r="Z30" s="82">
        <f t="shared" si="10"/>
        <v>116</v>
      </c>
      <c r="AA30" s="82">
        <f t="shared" si="10"/>
        <v>135</v>
      </c>
      <c r="AB30" s="82">
        <f t="shared" si="10"/>
        <v>116</v>
      </c>
      <c r="AC30" s="82">
        <f t="shared" si="10"/>
        <v>117</v>
      </c>
      <c r="AD30" s="82">
        <f t="shared" si="10"/>
        <v>117</v>
      </c>
      <c r="AE30" s="82">
        <f t="shared" si="10"/>
        <v>0</v>
      </c>
      <c r="AF30" s="82">
        <f t="shared" si="10"/>
        <v>0</v>
      </c>
      <c r="AG30" s="82">
        <f t="shared" si="10"/>
        <v>0</v>
      </c>
    </row>
    <row r="31" spans="1:33" ht="15.75" thickBot="1" x14ac:dyDescent="0.3">
      <c r="A31" s="80" t="s">
        <v>128</v>
      </c>
      <c r="B31" s="81">
        <f>SUM(B7,B12,B15,B21,B24,B34,B35)</f>
        <v>444</v>
      </c>
      <c r="C31" s="81">
        <f>SUM(C7,C12,C15,C21,C24,C34,C35)</f>
        <v>75</v>
      </c>
      <c r="D31" s="81">
        <f t="shared" ref="D31:AG31" si="11">SUM(D7,D12,D15,D21,D24,D34,D35)</f>
        <v>30</v>
      </c>
      <c r="E31" s="81">
        <f t="shared" si="11"/>
        <v>84</v>
      </c>
      <c r="F31" s="81">
        <f t="shared" si="11"/>
        <v>77</v>
      </c>
      <c r="G31" s="81">
        <f t="shared" si="11"/>
        <v>72</v>
      </c>
      <c r="H31" s="81">
        <f t="shared" si="11"/>
        <v>83</v>
      </c>
      <c r="I31" s="81">
        <f t="shared" si="11"/>
        <v>72</v>
      </c>
      <c r="J31" s="81">
        <f t="shared" si="11"/>
        <v>38</v>
      </c>
      <c r="K31" s="81">
        <f t="shared" si="11"/>
        <v>71</v>
      </c>
      <c r="L31" s="81">
        <f t="shared" si="11"/>
        <v>62</v>
      </c>
      <c r="M31" s="81">
        <f t="shared" si="11"/>
        <v>58</v>
      </c>
      <c r="N31" s="81">
        <f t="shared" si="11"/>
        <v>68</v>
      </c>
      <c r="O31" s="81">
        <f t="shared" si="11"/>
        <v>63</v>
      </c>
      <c r="P31" s="81">
        <f t="shared" si="11"/>
        <v>57</v>
      </c>
      <c r="Q31" s="81">
        <f t="shared" si="11"/>
        <v>39</v>
      </c>
      <c r="R31" s="81">
        <f t="shared" si="11"/>
        <v>37</v>
      </c>
      <c r="S31" s="81">
        <f t="shared" si="11"/>
        <v>67</v>
      </c>
      <c r="T31" s="81">
        <f t="shared" si="11"/>
        <v>54</v>
      </c>
      <c r="U31" s="81">
        <f t="shared" si="11"/>
        <v>40</v>
      </c>
      <c r="V31" s="81">
        <f t="shared" si="11"/>
        <v>36</v>
      </c>
      <c r="W31" s="81">
        <f t="shared" si="11"/>
        <v>36</v>
      </c>
      <c r="X31" s="81">
        <f t="shared" si="11"/>
        <v>64</v>
      </c>
      <c r="Y31" s="81">
        <f t="shared" si="11"/>
        <v>59</v>
      </c>
      <c r="Z31" s="81">
        <f t="shared" si="11"/>
        <v>62</v>
      </c>
      <c r="AA31" s="81">
        <f t="shared" si="11"/>
        <v>64</v>
      </c>
      <c r="AB31" s="81">
        <f t="shared" si="11"/>
        <v>70</v>
      </c>
      <c r="AC31" s="81">
        <f t="shared" si="11"/>
        <v>46</v>
      </c>
      <c r="AD31" s="81">
        <f t="shared" si="11"/>
        <v>56</v>
      </c>
      <c r="AE31" s="81">
        <f t="shared" si="11"/>
        <v>0</v>
      </c>
      <c r="AF31" s="81">
        <f t="shared" si="11"/>
        <v>0</v>
      </c>
      <c r="AG31" s="81">
        <f t="shared" si="11"/>
        <v>0</v>
      </c>
    </row>
    <row r="32" spans="1:33" ht="19.5" thickBot="1" x14ac:dyDescent="0.35">
      <c r="A32" s="51" t="s">
        <v>25</v>
      </c>
      <c r="B32" s="18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</row>
    <row r="33" spans="1:33" ht="15.75" customHeight="1" thickBot="1" x14ac:dyDescent="0.3">
      <c r="A33" s="5" t="s">
        <v>132</v>
      </c>
      <c r="B33" s="4">
        <v>40</v>
      </c>
      <c r="C33" s="10">
        <v>16</v>
      </c>
      <c r="D33" s="11">
        <v>8</v>
      </c>
      <c r="E33" s="11">
        <v>16</v>
      </c>
      <c r="F33" s="11">
        <v>21</v>
      </c>
      <c r="G33" s="11">
        <v>19</v>
      </c>
      <c r="H33" s="11">
        <v>17</v>
      </c>
      <c r="I33" s="11">
        <v>13</v>
      </c>
      <c r="J33" s="11">
        <v>9</v>
      </c>
      <c r="K33" s="11">
        <v>6</v>
      </c>
      <c r="L33" s="11">
        <v>5</v>
      </c>
      <c r="M33" s="11">
        <v>7</v>
      </c>
      <c r="N33" s="11">
        <v>8</v>
      </c>
      <c r="O33" s="11">
        <v>6</v>
      </c>
      <c r="P33" s="11">
        <v>4</v>
      </c>
      <c r="Q33" s="11">
        <v>2</v>
      </c>
      <c r="R33" s="11">
        <v>2</v>
      </c>
      <c r="S33" s="11">
        <v>2</v>
      </c>
      <c r="T33" s="7"/>
      <c r="U33" s="11">
        <v>1</v>
      </c>
      <c r="V33" s="105">
        <v>0</v>
      </c>
      <c r="W33" s="105">
        <v>0</v>
      </c>
      <c r="X33" s="11">
        <v>3</v>
      </c>
      <c r="Y33" s="105">
        <v>0</v>
      </c>
      <c r="Z33" s="105">
        <v>0</v>
      </c>
      <c r="AA33" s="11">
        <v>6</v>
      </c>
      <c r="AB33" s="11">
        <v>4</v>
      </c>
      <c r="AC33" s="105">
        <v>0</v>
      </c>
      <c r="AD33" s="11">
        <v>1</v>
      </c>
      <c r="AE33" s="71"/>
      <c r="AF33" s="71"/>
      <c r="AG33" s="71"/>
    </row>
    <row r="34" spans="1:33" ht="29.25" customHeight="1" thickBot="1" x14ac:dyDescent="0.3">
      <c r="A34" s="53" t="s">
        <v>27</v>
      </c>
      <c r="B34" s="54">
        <v>12</v>
      </c>
      <c r="C34" s="41">
        <v>12</v>
      </c>
      <c r="D34" s="76">
        <v>12</v>
      </c>
      <c r="E34" s="76">
        <v>12</v>
      </c>
      <c r="F34" s="76">
        <v>12</v>
      </c>
      <c r="G34" s="76">
        <v>12</v>
      </c>
      <c r="H34" s="76">
        <v>12</v>
      </c>
      <c r="I34" s="76">
        <v>12</v>
      </c>
      <c r="J34" s="76">
        <v>12</v>
      </c>
      <c r="K34" s="76">
        <v>12</v>
      </c>
      <c r="L34" s="76">
        <v>12</v>
      </c>
      <c r="M34" s="76">
        <v>12</v>
      </c>
      <c r="N34" s="76">
        <v>12</v>
      </c>
      <c r="O34" s="76">
        <v>12</v>
      </c>
      <c r="P34" s="76">
        <v>11</v>
      </c>
      <c r="Q34" s="76">
        <v>12</v>
      </c>
      <c r="R34" s="76">
        <v>11</v>
      </c>
      <c r="S34" s="76">
        <v>12</v>
      </c>
      <c r="T34" s="76">
        <v>12</v>
      </c>
      <c r="U34" s="76">
        <v>12</v>
      </c>
      <c r="V34" s="76">
        <v>12</v>
      </c>
      <c r="W34" s="76">
        <v>10</v>
      </c>
      <c r="X34" s="76">
        <v>12</v>
      </c>
      <c r="Y34" s="76">
        <v>12</v>
      </c>
      <c r="Z34" s="76">
        <v>12</v>
      </c>
      <c r="AA34" s="76">
        <v>12</v>
      </c>
      <c r="AB34" s="76">
        <v>12</v>
      </c>
      <c r="AC34" s="128">
        <v>0</v>
      </c>
      <c r="AD34" s="76">
        <v>12</v>
      </c>
      <c r="AE34" s="146"/>
      <c r="AF34" s="146"/>
      <c r="AG34" s="146"/>
    </row>
    <row r="35" spans="1:33" ht="15.75" thickBot="1" x14ac:dyDescent="0.3">
      <c r="A35" s="160" t="s">
        <v>133</v>
      </c>
      <c r="B35" s="159">
        <v>3</v>
      </c>
      <c r="C35" s="155">
        <v>0</v>
      </c>
      <c r="D35" s="110">
        <v>0</v>
      </c>
      <c r="E35" s="110">
        <v>0</v>
      </c>
      <c r="F35" s="7"/>
      <c r="G35" s="7"/>
      <c r="H35" s="7"/>
      <c r="I35" s="105">
        <v>0</v>
      </c>
      <c r="J35" s="7"/>
      <c r="K35" s="7"/>
      <c r="L35" s="105">
        <v>0</v>
      </c>
      <c r="M35" s="105">
        <v>0</v>
      </c>
      <c r="N35" s="105">
        <v>0</v>
      </c>
      <c r="O35" s="7"/>
      <c r="P35" s="7"/>
      <c r="Q35" s="105">
        <v>0</v>
      </c>
      <c r="R35" s="105">
        <v>0</v>
      </c>
      <c r="S35" s="105">
        <v>0</v>
      </c>
      <c r="T35" s="7"/>
      <c r="U35" s="105">
        <v>0</v>
      </c>
      <c r="V35" s="7"/>
      <c r="W35" s="7"/>
      <c r="X35" s="105">
        <v>0</v>
      </c>
      <c r="Y35" s="11">
        <v>1</v>
      </c>
      <c r="Z35" s="11">
        <v>3</v>
      </c>
      <c r="AA35" s="105">
        <v>0</v>
      </c>
      <c r="AB35" s="11">
        <v>14</v>
      </c>
      <c r="AC35" s="7"/>
      <c r="AD35" s="7"/>
      <c r="AE35" s="71"/>
      <c r="AF35" s="71"/>
      <c r="AG35" s="71"/>
    </row>
    <row r="36" spans="1:33" ht="15.75" thickBot="1" x14ac:dyDescent="0.3">
      <c r="A36" s="55" t="s">
        <v>134</v>
      </c>
      <c r="B36" s="56">
        <v>12</v>
      </c>
      <c r="C36" s="15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11">
        <v>12</v>
      </c>
      <c r="X36" s="7"/>
      <c r="Y36" s="7"/>
      <c r="Z36" s="11">
        <v>12</v>
      </c>
      <c r="AA36" s="11">
        <v>12</v>
      </c>
      <c r="AB36" s="7"/>
      <c r="AC36" s="11">
        <v>14</v>
      </c>
      <c r="AD36" s="7"/>
      <c r="AE36" s="71"/>
      <c r="AF36" s="71"/>
      <c r="AG36" s="71"/>
    </row>
    <row r="37" spans="1:33" ht="19.5" thickBot="1" x14ac:dyDescent="0.35">
      <c r="A37" s="51" t="s">
        <v>29</v>
      </c>
      <c r="B37" s="57"/>
      <c r="C37" s="148"/>
      <c r="D37" s="148"/>
      <c r="E37" s="148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</row>
    <row r="38" spans="1:33" ht="15.75" thickBot="1" x14ac:dyDescent="0.3">
      <c r="A38" s="55" t="s">
        <v>127</v>
      </c>
      <c r="B38" s="18">
        <v>40</v>
      </c>
      <c r="C38" s="150">
        <v>40</v>
      </c>
      <c r="D38" s="151">
        <v>40</v>
      </c>
      <c r="E38" s="151">
        <v>40</v>
      </c>
      <c r="F38" s="151">
        <v>40</v>
      </c>
      <c r="G38" s="151">
        <v>40</v>
      </c>
      <c r="H38" s="151">
        <v>40</v>
      </c>
      <c r="I38" s="151">
        <v>40</v>
      </c>
      <c r="J38" s="151">
        <v>40</v>
      </c>
      <c r="K38" s="151">
        <v>40</v>
      </c>
      <c r="L38" s="151">
        <v>40</v>
      </c>
      <c r="M38" s="151">
        <v>40</v>
      </c>
      <c r="N38" s="151">
        <v>40</v>
      </c>
      <c r="O38" s="151">
        <v>40</v>
      </c>
      <c r="P38" s="151">
        <v>40</v>
      </c>
      <c r="Q38" s="151">
        <v>40</v>
      </c>
      <c r="R38" s="151">
        <v>40</v>
      </c>
      <c r="S38" s="151">
        <v>40</v>
      </c>
      <c r="T38" s="151">
        <v>40</v>
      </c>
      <c r="U38" s="151">
        <v>40</v>
      </c>
      <c r="V38" s="151">
        <v>40</v>
      </c>
      <c r="W38" s="151">
        <v>40</v>
      </c>
      <c r="X38" s="151">
        <v>80</v>
      </c>
      <c r="Y38" s="151">
        <v>80</v>
      </c>
      <c r="Z38" s="151">
        <v>80</v>
      </c>
      <c r="AA38" s="151">
        <v>80</v>
      </c>
      <c r="AB38" s="151">
        <v>60</v>
      </c>
      <c r="AC38" s="151">
        <v>40</v>
      </c>
      <c r="AD38" s="151">
        <v>40</v>
      </c>
      <c r="AE38" s="151"/>
      <c r="AF38" s="151"/>
      <c r="AG38" s="151"/>
    </row>
    <row r="39" spans="1:33" ht="15.75" thickBot="1" x14ac:dyDescent="0.3">
      <c r="A39" s="50" t="s">
        <v>122</v>
      </c>
      <c r="B39" s="58"/>
      <c r="C39" s="156">
        <v>8</v>
      </c>
      <c r="D39" s="107">
        <v>8</v>
      </c>
      <c r="E39" s="107">
        <v>7</v>
      </c>
      <c r="F39" s="107">
        <v>7</v>
      </c>
      <c r="G39" s="107">
        <v>7</v>
      </c>
      <c r="H39" s="107">
        <v>7</v>
      </c>
      <c r="I39" s="107">
        <v>7</v>
      </c>
      <c r="J39" s="107">
        <v>6</v>
      </c>
      <c r="K39" s="107">
        <v>6</v>
      </c>
      <c r="L39" s="107">
        <v>5</v>
      </c>
      <c r="M39" s="107">
        <v>5</v>
      </c>
      <c r="N39" s="107">
        <v>6</v>
      </c>
      <c r="O39" s="107">
        <v>7</v>
      </c>
      <c r="P39" s="107">
        <v>7</v>
      </c>
      <c r="Q39" s="107">
        <v>7</v>
      </c>
      <c r="R39" s="107">
        <v>7</v>
      </c>
      <c r="S39" s="107">
        <v>7</v>
      </c>
      <c r="T39" s="107">
        <v>7</v>
      </c>
      <c r="U39" s="107">
        <v>7</v>
      </c>
      <c r="V39" s="107">
        <v>7</v>
      </c>
      <c r="W39" s="128">
        <v>0</v>
      </c>
      <c r="X39" s="76">
        <v>18</v>
      </c>
      <c r="Y39" s="76">
        <v>20</v>
      </c>
      <c r="Z39" s="76">
        <v>22</v>
      </c>
      <c r="AA39" s="76">
        <v>26</v>
      </c>
      <c r="AB39" s="76">
        <v>11</v>
      </c>
      <c r="AC39" s="76">
        <v>12</v>
      </c>
      <c r="AD39" s="11">
        <v>12</v>
      </c>
      <c r="AE39" s="142"/>
      <c r="AF39" s="142"/>
      <c r="AG39" s="142"/>
    </row>
    <row r="40" spans="1:33" ht="19.5" thickBot="1" x14ac:dyDescent="0.35">
      <c r="A40" s="51" t="s">
        <v>30</v>
      </c>
      <c r="B40" s="59"/>
      <c r="C40" s="89"/>
      <c r="D40" s="90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60"/>
    </row>
    <row r="41" spans="1:33" ht="15.75" thickBot="1" x14ac:dyDescent="0.3">
      <c r="A41" s="61" t="s">
        <v>108</v>
      </c>
      <c r="B41" s="18">
        <v>0</v>
      </c>
      <c r="C41" s="152"/>
      <c r="D41" s="62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</row>
    <row r="42" spans="1:33" x14ac:dyDescent="0.25">
      <c r="A42" s="42" t="s">
        <v>31</v>
      </c>
      <c r="B42" s="88"/>
      <c r="C42" s="63" t="s">
        <v>32</v>
      </c>
      <c r="D42" s="64"/>
      <c r="F42" s="63"/>
      <c r="G42" s="63"/>
    </row>
    <row r="43" spans="1:33" x14ac:dyDescent="0.25">
      <c r="B43" s="110"/>
      <c r="C43" s="65" t="s">
        <v>110</v>
      </c>
      <c r="D43" s="65"/>
      <c r="E43" s="65"/>
      <c r="F43" s="65"/>
      <c r="G43" s="66"/>
      <c r="H43" s="67"/>
    </row>
    <row r="44" spans="1:33" x14ac:dyDescent="0.25">
      <c r="B44" s="62"/>
      <c r="C44" s="68" t="s">
        <v>33</v>
      </c>
      <c r="D44" s="68"/>
      <c r="E44" s="68"/>
      <c r="F44" s="68"/>
      <c r="G44" s="68"/>
      <c r="H44" s="68"/>
      <c r="I44" s="67"/>
    </row>
    <row r="45" spans="1:33" x14ac:dyDescent="0.25">
      <c r="B45" s="11"/>
      <c r="C45" s="65" t="s">
        <v>34</v>
      </c>
      <c r="D45" s="66"/>
    </row>
    <row r="46" spans="1:33" x14ac:dyDescent="0.25">
      <c r="B46" s="103"/>
      <c r="C46" s="112" t="s">
        <v>109</v>
      </c>
      <c r="D46" s="68"/>
      <c r="E46" s="68"/>
      <c r="F46" s="69"/>
    </row>
    <row r="47" spans="1:33" x14ac:dyDescent="0.25">
      <c r="B47" s="7"/>
      <c r="C47" s="87" t="s">
        <v>35</v>
      </c>
      <c r="D47" s="111"/>
    </row>
    <row r="48" spans="1:33" x14ac:dyDescent="0.25">
      <c r="B48" s="83"/>
      <c r="C48" s="73" t="s">
        <v>105</v>
      </c>
      <c r="D48" s="85"/>
      <c r="E48" s="85"/>
      <c r="F48" s="86"/>
      <c r="G48" s="63"/>
      <c r="H48" s="87"/>
    </row>
    <row r="49" spans="2:8" x14ac:dyDescent="0.25">
      <c r="B49" s="84"/>
      <c r="C49" s="73" t="s">
        <v>106</v>
      </c>
      <c r="D49" s="85"/>
      <c r="E49" s="85"/>
      <c r="F49" s="85"/>
      <c r="G49" s="85"/>
      <c r="H49" s="85"/>
    </row>
  </sheetData>
  <mergeCells count="32">
    <mergeCell ref="M1:M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Y1:Y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F1:AF2"/>
    <mergeCell ref="AG1:AG2"/>
    <mergeCell ref="Z1:Z2"/>
    <mergeCell ref="AA1:AA2"/>
    <mergeCell ref="AB1:AB2"/>
    <mergeCell ref="AC1:AC2"/>
    <mergeCell ref="AD1:AD2"/>
    <mergeCell ref="AE1:AE2"/>
  </mergeCells>
  <phoneticPr fontId="10" type="noConversion"/>
  <pageMargins left="0.7" right="0.7" top="0.75" bottom="0.75" header="0.3" footer="0.3"/>
  <pageSetup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16B57-D716-4F93-AE58-9A708B77D1CE}">
  <dimension ref="A1:AG49"/>
  <sheetViews>
    <sheetView workbookViewId="0">
      <pane xSplit="2" ySplit="2" topLeftCell="S21" activePane="bottomRight" state="frozen"/>
      <selection pane="topRight" activeCell="C1" sqref="C1"/>
      <selection pane="bottomLeft" activeCell="A3" sqref="A3"/>
      <selection pane="bottomRight" activeCell="AF1" sqref="AF1:AF2"/>
    </sheetView>
  </sheetViews>
  <sheetFormatPr defaultRowHeight="15" x14ac:dyDescent="0.25"/>
  <cols>
    <col min="1" max="1" width="61" customWidth="1"/>
    <col min="2" max="2" width="10.7109375" customWidth="1"/>
    <col min="33" max="33" width="10.140625" customWidth="1"/>
  </cols>
  <sheetData>
    <row r="1" spans="1:33" ht="120.75" customHeight="1" x14ac:dyDescent="0.25">
      <c r="A1" s="167" t="s">
        <v>0</v>
      </c>
      <c r="B1" s="188" t="s">
        <v>1</v>
      </c>
      <c r="C1" s="186">
        <v>44621</v>
      </c>
      <c r="D1" s="186">
        <v>44622</v>
      </c>
      <c r="E1" s="186">
        <v>44623</v>
      </c>
      <c r="F1" s="186">
        <v>44624</v>
      </c>
      <c r="G1" s="186">
        <v>44625</v>
      </c>
      <c r="H1" s="186">
        <v>44626</v>
      </c>
      <c r="I1" s="186">
        <v>44627</v>
      </c>
      <c r="J1" s="186">
        <v>44628</v>
      </c>
      <c r="K1" s="186">
        <v>44629</v>
      </c>
      <c r="L1" s="186">
        <v>44630</v>
      </c>
      <c r="M1" s="186">
        <v>44631</v>
      </c>
      <c r="N1" s="186">
        <v>44632</v>
      </c>
      <c r="O1" s="186">
        <v>44633</v>
      </c>
      <c r="P1" s="186">
        <v>44634</v>
      </c>
      <c r="Q1" s="186">
        <v>44635</v>
      </c>
      <c r="R1" s="186">
        <v>44636</v>
      </c>
      <c r="S1" s="186">
        <v>44637</v>
      </c>
      <c r="T1" s="186">
        <v>44638</v>
      </c>
      <c r="U1" s="186">
        <v>44639</v>
      </c>
      <c r="V1" s="186">
        <v>44640</v>
      </c>
      <c r="W1" s="186">
        <v>44641</v>
      </c>
      <c r="X1" s="186">
        <v>44642</v>
      </c>
      <c r="Y1" s="186">
        <v>44643</v>
      </c>
      <c r="Z1" s="186">
        <v>44644</v>
      </c>
      <c r="AA1" s="186">
        <v>44645</v>
      </c>
      <c r="AB1" s="186">
        <v>44646</v>
      </c>
      <c r="AC1" s="186">
        <v>44647</v>
      </c>
      <c r="AD1" s="186">
        <v>44648</v>
      </c>
      <c r="AE1" s="182">
        <v>44649</v>
      </c>
      <c r="AF1" s="182">
        <v>44650</v>
      </c>
      <c r="AG1" s="182">
        <v>44651</v>
      </c>
    </row>
    <row r="2" spans="1:33" ht="15.75" customHeight="1" thickBot="1" x14ac:dyDescent="0.3">
      <c r="A2" s="2" t="s">
        <v>2</v>
      </c>
      <c r="B2" s="189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3"/>
      <c r="AF2" s="183"/>
      <c r="AG2" s="183"/>
    </row>
    <row r="3" spans="1:33" ht="15.75" thickBot="1" x14ac:dyDescent="0.3">
      <c r="A3" s="3" t="s">
        <v>3</v>
      </c>
      <c r="B3" s="163">
        <v>135</v>
      </c>
      <c r="C3" s="27">
        <v>6</v>
      </c>
      <c r="D3" s="27">
        <v>3</v>
      </c>
      <c r="E3" s="75">
        <v>8</v>
      </c>
      <c r="F3" s="75">
        <v>15</v>
      </c>
      <c r="G3" s="75">
        <v>8</v>
      </c>
      <c r="H3" s="75">
        <v>1</v>
      </c>
      <c r="I3" s="75">
        <v>29</v>
      </c>
      <c r="J3" s="75">
        <v>25</v>
      </c>
      <c r="K3" s="75">
        <v>20</v>
      </c>
      <c r="L3" s="75">
        <v>29</v>
      </c>
      <c r="M3" s="75">
        <v>34</v>
      </c>
      <c r="N3" s="75">
        <v>36</v>
      </c>
      <c r="O3" s="75">
        <v>28</v>
      </c>
      <c r="P3" s="11">
        <v>0</v>
      </c>
      <c r="Q3" s="107">
        <v>32</v>
      </c>
      <c r="R3" s="107">
        <v>29</v>
      </c>
      <c r="S3" s="107">
        <v>30</v>
      </c>
      <c r="T3" s="107">
        <v>39</v>
      </c>
      <c r="U3" s="107">
        <v>30</v>
      </c>
      <c r="V3" s="107">
        <v>31</v>
      </c>
      <c r="W3" s="107">
        <v>20</v>
      </c>
      <c r="X3" s="11">
        <v>27</v>
      </c>
      <c r="Y3" s="107">
        <v>42</v>
      </c>
      <c r="Z3" s="107">
        <v>34</v>
      </c>
      <c r="AA3" s="107">
        <v>29</v>
      </c>
      <c r="AB3" s="107">
        <v>18</v>
      </c>
      <c r="AC3" s="107">
        <v>25</v>
      </c>
      <c r="AD3" s="107">
        <v>29</v>
      </c>
      <c r="AE3" s="107">
        <v>27</v>
      </c>
      <c r="AF3" s="158">
        <v>24</v>
      </c>
      <c r="AG3" s="158">
        <v>23</v>
      </c>
    </row>
    <row r="4" spans="1:33" ht="15.75" thickBot="1" x14ac:dyDescent="0.3">
      <c r="A4" s="5" t="s">
        <v>4</v>
      </c>
      <c r="B4" s="163">
        <v>24</v>
      </c>
      <c r="C4" s="6">
        <v>0</v>
      </c>
      <c r="D4" s="6">
        <v>0</v>
      </c>
      <c r="E4" s="6">
        <v>0</v>
      </c>
      <c r="F4" s="105">
        <v>0</v>
      </c>
      <c r="G4" s="88">
        <v>0</v>
      </c>
      <c r="H4" s="88">
        <v>0</v>
      </c>
      <c r="I4" s="88">
        <v>0</v>
      </c>
      <c r="J4" s="88">
        <v>0</v>
      </c>
      <c r="K4" s="88">
        <v>0</v>
      </c>
      <c r="L4" s="88">
        <v>0</v>
      </c>
      <c r="M4" s="88">
        <v>0</v>
      </c>
      <c r="N4" s="88">
        <v>0</v>
      </c>
      <c r="O4" s="88">
        <v>0</v>
      </c>
      <c r="P4" s="105">
        <v>0</v>
      </c>
      <c r="Q4" s="105">
        <v>0</v>
      </c>
      <c r="R4" s="105">
        <v>0</v>
      </c>
      <c r="S4" s="105">
        <v>0</v>
      </c>
      <c r="T4" s="105">
        <v>0</v>
      </c>
      <c r="U4" s="105">
        <v>0</v>
      </c>
      <c r="V4" s="105">
        <v>0</v>
      </c>
      <c r="W4" s="105">
        <v>0</v>
      </c>
      <c r="X4" s="105">
        <v>0</v>
      </c>
      <c r="Y4" s="105">
        <v>0</v>
      </c>
      <c r="Z4" s="105">
        <v>0</v>
      </c>
      <c r="AA4" s="105">
        <v>0</v>
      </c>
      <c r="AB4" s="105">
        <v>0</v>
      </c>
      <c r="AC4" s="105">
        <v>0</v>
      </c>
      <c r="AD4" s="105">
        <v>0</v>
      </c>
      <c r="AE4" s="105">
        <v>0</v>
      </c>
      <c r="AF4" s="105">
        <v>0</v>
      </c>
      <c r="AG4" s="105">
        <v>0</v>
      </c>
    </row>
    <row r="5" spans="1:33" ht="15.75" thickBot="1" x14ac:dyDescent="0.3">
      <c r="A5" s="8" t="s">
        <v>5</v>
      </c>
      <c r="B5" s="164">
        <v>125</v>
      </c>
      <c r="C5" s="10">
        <v>61</v>
      </c>
      <c r="D5" s="11">
        <v>58</v>
      </c>
      <c r="E5" s="11">
        <v>59</v>
      </c>
      <c r="F5" s="11">
        <v>58</v>
      </c>
      <c r="G5" s="11">
        <v>61</v>
      </c>
      <c r="H5" s="7"/>
      <c r="I5" s="11">
        <v>61</v>
      </c>
      <c r="J5" s="11">
        <v>59</v>
      </c>
      <c r="K5" s="75">
        <v>62</v>
      </c>
      <c r="L5" s="75">
        <v>65</v>
      </c>
      <c r="M5" s="75">
        <v>65</v>
      </c>
      <c r="N5" s="75">
        <v>63</v>
      </c>
      <c r="O5" s="75">
        <v>63</v>
      </c>
      <c r="P5" s="11">
        <v>63</v>
      </c>
      <c r="Q5" s="11">
        <v>64</v>
      </c>
      <c r="R5" s="11">
        <v>59</v>
      </c>
      <c r="S5" s="11">
        <v>59</v>
      </c>
      <c r="T5" s="11">
        <v>65</v>
      </c>
      <c r="U5" s="136">
        <v>67</v>
      </c>
      <c r="V5" s="7"/>
      <c r="W5" s="7"/>
      <c r="X5" s="11">
        <v>66</v>
      </c>
      <c r="Y5" s="11">
        <v>65</v>
      </c>
      <c r="Z5" s="11">
        <v>64</v>
      </c>
      <c r="AA5" s="11">
        <v>63</v>
      </c>
      <c r="AB5" s="11">
        <v>63</v>
      </c>
      <c r="AC5" s="11">
        <v>63</v>
      </c>
      <c r="AD5" s="7"/>
      <c r="AE5" s="136">
        <v>57</v>
      </c>
      <c r="AF5" s="11">
        <v>52</v>
      </c>
      <c r="AG5" s="11">
        <v>50</v>
      </c>
    </row>
    <row r="6" spans="1:33" s="16" customFormat="1" ht="15.75" thickBot="1" x14ac:dyDescent="0.3">
      <c r="A6" s="12" t="s">
        <v>126</v>
      </c>
      <c r="B6" s="13">
        <f>SUM(B3,B4,B5,B33)</f>
        <v>324</v>
      </c>
      <c r="C6" s="14">
        <f t="shared" ref="C6:AG6" si="0">SUM(C3, C4,C5,C33)</f>
        <v>68</v>
      </c>
      <c r="D6" s="15">
        <f t="shared" si="0"/>
        <v>61</v>
      </c>
      <c r="E6" s="15">
        <f t="shared" si="0"/>
        <v>75</v>
      </c>
      <c r="F6" s="15">
        <f t="shared" si="0"/>
        <v>77</v>
      </c>
      <c r="G6" s="15">
        <f t="shared" si="0"/>
        <v>73</v>
      </c>
      <c r="H6" s="15">
        <f t="shared" si="0"/>
        <v>6</v>
      </c>
      <c r="I6" s="15">
        <f t="shared" si="0"/>
        <v>95</v>
      </c>
      <c r="J6" s="15">
        <f t="shared" si="0"/>
        <v>88</v>
      </c>
      <c r="K6" s="15">
        <f t="shared" si="0"/>
        <v>86</v>
      </c>
      <c r="L6" s="15">
        <f t="shared" si="0"/>
        <v>96</v>
      </c>
      <c r="M6" s="15">
        <f t="shared" si="0"/>
        <v>103</v>
      </c>
      <c r="N6" s="15">
        <f t="shared" si="0"/>
        <v>100</v>
      </c>
      <c r="O6" s="15">
        <f t="shared" si="0"/>
        <v>93</v>
      </c>
      <c r="P6" s="15">
        <f t="shared" si="0"/>
        <v>65</v>
      </c>
      <c r="Q6" s="15">
        <f t="shared" si="0"/>
        <v>101</v>
      </c>
      <c r="R6" s="15">
        <f t="shared" si="0"/>
        <v>93</v>
      </c>
      <c r="S6" s="15">
        <f t="shared" si="0"/>
        <v>97</v>
      </c>
      <c r="T6" s="15">
        <f t="shared" si="0"/>
        <v>111</v>
      </c>
      <c r="U6" s="15">
        <f t="shared" si="0"/>
        <v>101</v>
      </c>
      <c r="V6" s="15">
        <f t="shared" si="0"/>
        <v>33</v>
      </c>
      <c r="W6" s="15">
        <f t="shared" si="0"/>
        <v>20</v>
      </c>
      <c r="X6" s="15">
        <f t="shared" si="0"/>
        <v>96</v>
      </c>
      <c r="Y6" s="15">
        <f t="shared" si="0"/>
        <v>110</v>
      </c>
      <c r="Z6" s="15">
        <f t="shared" si="0"/>
        <v>98</v>
      </c>
      <c r="AA6" s="15">
        <f t="shared" si="0"/>
        <v>96</v>
      </c>
      <c r="AB6" s="15">
        <f t="shared" si="0"/>
        <v>87</v>
      </c>
      <c r="AC6" s="15">
        <f t="shared" si="0"/>
        <v>96</v>
      </c>
      <c r="AD6" s="15">
        <f t="shared" si="0"/>
        <v>38</v>
      </c>
      <c r="AE6" s="15">
        <f t="shared" si="0"/>
        <v>96</v>
      </c>
      <c r="AF6" s="15">
        <f t="shared" si="0"/>
        <v>88</v>
      </c>
      <c r="AG6" s="15">
        <f t="shared" si="0"/>
        <v>77</v>
      </c>
    </row>
    <row r="7" spans="1:33" s="16" customFormat="1" ht="15.75" thickBot="1" x14ac:dyDescent="0.3">
      <c r="A7" s="17" t="s">
        <v>125</v>
      </c>
      <c r="B7" s="18">
        <f t="shared" ref="B7:AG7" si="1">SUM(B3,B33)</f>
        <v>175</v>
      </c>
      <c r="C7" s="19">
        <f t="shared" si="1"/>
        <v>7</v>
      </c>
      <c r="D7" s="20">
        <f t="shared" si="1"/>
        <v>3</v>
      </c>
      <c r="E7" s="20">
        <f t="shared" si="1"/>
        <v>16</v>
      </c>
      <c r="F7" s="20">
        <f t="shared" si="1"/>
        <v>19</v>
      </c>
      <c r="G7" s="20">
        <f>SUM(G3,G33)</f>
        <v>12</v>
      </c>
      <c r="H7" s="20">
        <f t="shared" si="1"/>
        <v>6</v>
      </c>
      <c r="I7" s="20">
        <f t="shared" si="1"/>
        <v>34</v>
      </c>
      <c r="J7" s="20">
        <f t="shared" si="1"/>
        <v>29</v>
      </c>
      <c r="K7" s="20">
        <f t="shared" si="1"/>
        <v>24</v>
      </c>
      <c r="L7" s="20">
        <f t="shared" si="1"/>
        <v>31</v>
      </c>
      <c r="M7" s="20">
        <f t="shared" si="1"/>
        <v>38</v>
      </c>
      <c r="N7" s="20">
        <f t="shared" si="1"/>
        <v>37</v>
      </c>
      <c r="O7" s="20">
        <f t="shared" si="1"/>
        <v>30</v>
      </c>
      <c r="P7" s="20">
        <f t="shared" si="1"/>
        <v>2</v>
      </c>
      <c r="Q7" s="20">
        <f t="shared" si="1"/>
        <v>37</v>
      </c>
      <c r="R7" s="20">
        <f t="shared" si="1"/>
        <v>34</v>
      </c>
      <c r="S7" s="20">
        <f t="shared" si="1"/>
        <v>38</v>
      </c>
      <c r="T7" s="20">
        <f t="shared" si="1"/>
        <v>46</v>
      </c>
      <c r="U7" s="20">
        <f t="shared" si="1"/>
        <v>34</v>
      </c>
      <c r="V7" s="20">
        <f t="shared" si="1"/>
        <v>33</v>
      </c>
      <c r="W7" s="20">
        <f t="shared" si="1"/>
        <v>20</v>
      </c>
      <c r="X7" s="20">
        <f t="shared" si="1"/>
        <v>30</v>
      </c>
      <c r="Y7" s="20">
        <f t="shared" si="1"/>
        <v>45</v>
      </c>
      <c r="Z7" s="20">
        <f t="shared" si="1"/>
        <v>34</v>
      </c>
      <c r="AA7" s="20">
        <f t="shared" si="1"/>
        <v>33</v>
      </c>
      <c r="AB7" s="20">
        <f t="shared" si="1"/>
        <v>24</v>
      </c>
      <c r="AC7" s="20">
        <f t="shared" si="1"/>
        <v>33</v>
      </c>
      <c r="AD7" s="20">
        <f t="shared" si="1"/>
        <v>38</v>
      </c>
      <c r="AE7" s="20">
        <f t="shared" si="1"/>
        <v>39</v>
      </c>
      <c r="AF7" s="20">
        <f t="shared" si="1"/>
        <v>36</v>
      </c>
      <c r="AG7" s="20">
        <f t="shared" si="1"/>
        <v>27</v>
      </c>
    </row>
    <row r="8" spans="1:33" ht="15.75" thickBot="1" x14ac:dyDescent="0.3">
      <c r="A8" s="21" t="s">
        <v>8</v>
      </c>
      <c r="B8" s="22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5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6"/>
    </row>
    <row r="9" spans="1:33" ht="15.75" thickBot="1" x14ac:dyDescent="0.3">
      <c r="A9" s="3" t="s">
        <v>130</v>
      </c>
      <c r="B9" s="9">
        <v>80</v>
      </c>
      <c r="C9" s="27">
        <v>3</v>
      </c>
      <c r="D9" s="75">
        <v>3</v>
      </c>
      <c r="E9" s="7"/>
      <c r="F9" s="11">
        <v>2</v>
      </c>
      <c r="G9" s="11">
        <v>4</v>
      </c>
      <c r="H9" s="105">
        <v>0</v>
      </c>
      <c r="I9" s="11">
        <v>3</v>
      </c>
      <c r="J9" s="11">
        <v>7</v>
      </c>
      <c r="K9" s="11">
        <v>3</v>
      </c>
      <c r="L9" s="11">
        <v>2</v>
      </c>
      <c r="M9" s="11">
        <v>1</v>
      </c>
      <c r="N9" s="11">
        <v>1</v>
      </c>
      <c r="O9" s="6">
        <v>0</v>
      </c>
      <c r="P9" s="6">
        <v>0</v>
      </c>
      <c r="Q9" s="105">
        <v>0</v>
      </c>
      <c r="R9" s="75">
        <v>2</v>
      </c>
      <c r="S9" s="88">
        <v>0</v>
      </c>
      <c r="T9" s="105">
        <v>0</v>
      </c>
      <c r="U9" s="88">
        <v>0</v>
      </c>
      <c r="V9" s="105">
        <v>0</v>
      </c>
      <c r="W9" s="105">
        <v>0</v>
      </c>
      <c r="X9" s="11">
        <v>4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</row>
    <row r="10" spans="1:33" ht="15.75" thickBot="1" x14ac:dyDescent="0.3">
      <c r="A10" s="8" t="s">
        <v>10</v>
      </c>
      <c r="B10" s="9">
        <v>40</v>
      </c>
      <c r="C10" s="10">
        <v>4</v>
      </c>
      <c r="D10" s="10">
        <v>2</v>
      </c>
      <c r="E10" s="10">
        <v>2</v>
      </c>
      <c r="F10" s="11">
        <v>11</v>
      </c>
      <c r="G10" s="11">
        <v>7</v>
      </c>
      <c r="H10" s="11">
        <v>4</v>
      </c>
      <c r="I10" s="11">
        <v>3</v>
      </c>
      <c r="J10" s="11">
        <v>7</v>
      </c>
      <c r="K10" s="11">
        <v>10</v>
      </c>
      <c r="L10" s="11">
        <v>10</v>
      </c>
      <c r="M10" s="11">
        <v>7</v>
      </c>
      <c r="N10" s="11">
        <v>7</v>
      </c>
      <c r="O10" s="11">
        <v>7</v>
      </c>
      <c r="P10" s="11">
        <v>9</v>
      </c>
      <c r="Q10" s="11">
        <v>12</v>
      </c>
      <c r="R10" s="11">
        <v>10</v>
      </c>
      <c r="S10" s="11">
        <v>7</v>
      </c>
      <c r="T10" s="11">
        <v>9</v>
      </c>
      <c r="U10" s="11">
        <v>9</v>
      </c>
      <c r="V10" s="11">
        <v>9</v>
      </c>
      <c r="W10" s="11">
        <v>5</v>
      </c>
      <c r="X10" s="11">
        <v>9</v>
      </c>
      <c r="Y10" s="11">
        <v>9</v>
      </c>
      <c r="Z10" s="11">
        <v>4</v>
      </c>
      <c r="AA10" s="11">
        <v>2</v>
      </c>
      <c r="AB10" s="11">
        <v>4</v>
      </c>
      <c r="AC10" s="11">
        <v>2</v>
      </c>
      <c r="AD10" s="11">
        <v>5</v>
      </c>
      <c r="AE10" s="11">
        <v>6</v>
      </c>
      <c r="AF10" s="11">
        <v>3</v>
      </c>
      <c r="AG10" s="129">
        <v>5</v>
      </c>
    </row>
    <row r="11" spans="1:33" ht="15.75" thickBot="1" x14ac:dyDescent="0.3">
      <c r="A11" s="28" t="s">
        <v>124</v>
      </c>
      <c r="B11" s="29">
        <f t="shared" ref="B11:AG11" si="2">SUM(B9:B10)</f>
        <v>120</v>
      </c>
      <c r="C11" s="14">
        <f t="shared" si="2"/>
        <v>7</v>
      </c>
      <c r="D11" s="15">
        <f t="shared" si="2"/>
        <v>5</v>
      </c>
      <c r="E11" s="15">
        <f t="shared" si="2"/>
        <v>2</v>
      </c>
      <c r="F11" s="15">
        <f t="shared" si="2"/>
        <v>13</v>
      </c>
      <c r="G11" s="15">
        <f t="shared" si="2"/>
        <v>11</v>
      </c>
      <c r="H11" s="15">
        <f t="shared" si="2"/>
        <v>4</v>
      </c>
      <c r="I11" s="15">
        <f t="shared" si="2"/>
        <v>6</v>
      </c>
      <c r="J11" s="15">
        <f t="shared" si="2"/>
        <v>14</v>
      </c>
      <c r="K11" s="15">
        <f t="shared" si="2"/>
        <v>13</v>
      </c>
      <c r="L11" s="15">
        <f t="shared" si="2"/>
        <v>12</v>
      </c>
      <c r="M11" s="15">
        <f t="shared" si="2"/>
        <v>8</v>
      </c>
      <c r="N11" s="15">
        <f t="shared" si="2"/>
        <v>8</v>
      </c>
      <c r="O11" s="15">
        <f t="shared" si="2"/>
        <v>7</v>
      </c>
      <c r="P11" s="15">
        <f t="shared" si="2"/>
        <v>9</v>
      </c>
      <c r="Q11" s="15">
        <f t="shared" si="2"/>
        <v>12</v>
      </c>
      <c r="R11" s="15">
        <f t="shared" si="2"/>
        <v>12</v>
      </c>
      <c r="S11" s="15">
        <f t="shared" si="2"/>
        <v>7</v>
      </c>
      <c r="T11" s="15">
        <f t="shared" si="2"/>
        <v>9</v>
      </c>
      <c r="U11" s="15">
        <f t="shared" si="2"/>
        <v>9</v>
      </c>
      <c r="V11" s="15">
        <f t="shared" si="2"/>
        <v>9</v>
      </c>
      <c r="W11" s="15">
        <f t="shared" si="2"/>
        <v>5</v>
      </c>
      <c r="X11" s="15">
        <f t="shared" si="2"/>
        <v>13</v>
      </c>
      <c r="Y11" s="15">
        <f t="shared" si="2"/>
        <v>9</v>
      </c>
      <c r="Z11" s="15">
        <f t="shared" si="2"/>
        <v>4</v>
      </c>
      <c r="AA11" s="15">
        <f t="shared" si="2"/>
        <v>2</v>
      </c>
      <c r="AB11" s="15">
        <f t="shared" si="2"/>
        <v>4</v>
      </c>
      <c r="AC11" s="15">
        <f t="shared" si="2"/>
        <v>2</v>
      </c>
      <c r="AD11" s="15">
        <f t="shared" si="2"/>
        <v>5</v>
      </c>
      <c r="AE11" s="15">
        <f t="shared" si="2"/>
        <v>6</v>
      </c>
      <c r="AF11" s="15">
        <f t="shared" si="2"/>
        <v>3</v>
      </c>
      <c r="AG11" s="15">
        <f t="shared" si="2"/>
        <v>5</v>
      </c>
    </row>
    <row r="12" spans="1:33" ht="15.75" thickBot="1" x14ac:dyDescent="0.3">
      <c r="A12" s="30" t="s">
        <v>123</v>
      </c>
      <c r="B12" s="18">
        <f t="shared" ref="B12:AG12" si="3">SUM(B9:B9)</f>
        <v>80</v>
      </c>
      <c r="C12" s="19">
        <f t="shared" si="3"/>
        <v>3</v>
      </c>
      <c r="D12" s="20">
        <f t="shared" si="3"/>
        <v>3</v>
      </c>
      <c r="E12" s="20">
        <f t="shared" si="3"/>
        <v>0</v>
      </c>
      <c r="F12" s="20">
        <f t="shared" si="3"/>
        <v>2</v>
      </c>
      <c r="G12" s="20">
        <f t="shared" si="3"/>
        <v>4</v>
      </c>
      <c r="H12" s="20">
        <f t="shared" si="3"/>
        <v>0</v>
      </c>
      <c r="I12" s="20">
        <f t="shared" si="3"/>
        <v>3</v>
      </c>
      <c r="J12" s="20">
        <f t="shared" si="3"/>
        <v>7</v>
      </c>
      <c r="K12" s="20">
        <f t="shared" si="3"/>
        <v>3</v>
      </c>
      <c r="L12" s="20">
        <f t="shared" si="3"/>
        <v>2</v>
      </c>
      <c r="M12" s="20">
        <f t="shared" si="3"/>
        <v>1</v>
      </c>
      <c r="N12" s="20">
        <f t="shared" si="3"/>
        <v>1</v>
      </c>
      <c r="O12" s="20">
        <f t="shared" si="3"/>
        <v>0</v>
      </c>
      <c r="P12" s="20">
        <f t="shared" si="3"/>
        <v>0</v>
      </c>
      <c r="Q12" s="20">
        <f t="shared" si="3"/>
        <v>0</v>
      </c>
      <c r="R12" s="20">
        <f t="shared" si="3"/>
        <v>2</v>
      </c>
      <c r="S12" s="20">
        <f t="shared" si="3"/>
        <v>0</v>
      </c>
      <c r="T12" s="20">
        <f t="shared" si="3"/>
        <v>0</v>
      </c>
      <c r="U12" s="20">
        <f t="shared" si="3"/>
        <v>0</v>
      </c>
      <c r="V12" s="20">
        <f t="shared" si="3"/>
        <v>0</v>
      </c>
      <c r="W12" s="20">
        <f t="shared" si="3"/>
        <v>0</v>
      </c>
      <c r="X12" s="20">
        <f t="shared" si="3"/>
        <v>4</v>
      </c>
      <c r="Y12" s="20">
        <f t="shared" si="3"/>
        <v>0</v>
      </c>
      <c r="Z12" s="20">
        <f t="shared" si="3"/>
        <v>0</v>
      </c>
      <c r="AA12" s="20">
        <f t="shared" si="3"/>
        <v>0</v>
      </c>
      <c r="AB12" s="20">
        <f t="shared" si="3"/>
        <v>0</v>
      </c>
      <c r="AC12" s="20">
        <f t="shared" si="3"/>
        <v>0</v>
      </c>
      <c r="AD12" s="20">
        <f t="shared" si="3"/>
        <v>0</v>
      </c>
      <c r="AE12" s="20">
        <f t="shared" si="3"/>
        <v>0</v>
      </c>
      <c r="AF12" s="20">
        <f t="shared" si="3"/>
        <v>0</v>
      </c>
      <c r="AG12" s="20">
        <f t="shared" si="3"/>
        <v>0</v>
      </c>
    </row>
    <row r="13" spans="1:33" ht="15.75" thickBot="1" x14ac:dyDescent="0.3">
      <c r="A13" s="31" t="s">
        <v>13</v>
      </c>
      <c r="B13" s="32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5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6"/>
    </row>
    <row r="14" spans="1:33" ht="15.75" thickBot="1" x14ac:dyDescent="0.3">
      <c r="A14" s="8" t="s">
        <v>14</v>
      </c>
      <c r="B14" s="33">
        <v>80</v>
      </c>
      <c r="C14" s="105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v>0</v>
      </c>
      <c r="W14" s="105">
        <v>0</v>
      </c>
      <c r="X14" s="105">
        <v>0</v>
      </c>
      <c r="Y14" s="105">
        <v>0</v>
      </c>
      <c r="Z14" s="105">
        <v>0</v>
      </c>
      <c r="AA14" s="105">
        <v>0</v>
      </c>
      <c r="AB14" s="105">
        <v>0</v>
      </c>
      <c r="AC14" s="105">
        <v>0</v>
      </c>
      <c r="AD14" s="105">
        <v>0</v>
      </c>
      <c r="AE14" s="105">
        <v>0</v>
      </c>
      <c r="AF14" s="105">
        <v>0</v>
      </c>
      <c r="AG14" s="105">
        <v>0</v>
      </c>
    </row>
    <row r="15" spans="1:33" ht="15.75" thickBot="1" x14ac:dyDescent="0.3">
      <c r="A15" s="34" t="s">
        <v>122</v>
      </c>
      <c r="B15" s="35">
        <f t="shared" ref="B15:AG15" si="4">SUM(B14:B14)</f>
        <v>80</v>
      </c>
      <c r="C15" s="20">
        <f t="shared" si="4"/>
        <v>0</v>
      </c>
      <c r="D15" s="20">
        <f t="shared" si="4"/>
        <v>0</v>
      </c>
      <c r="E15" s="20">
        <f t="shared" si="4"/>
        <v>0</v>
      </c>
      <c r="F15" s="20">
        <f t="shared" si="4"/>
        <v>0</v>
      </c>
      <c r="G15" s="20">
        <f t="shared" si="4"/>
        <v>0</v>
      </c>
      <c r="H15" s="20">
        <f t="shared" si="4"/>
        <v>0</v>
      </c>
      <c r="I15" s="20">
        <f t="shared" si="4"/>
        <v>0</v>
      </c>
      <c r="J15" s="20">
        <f t="shared" si="4"/>
        <v>0</v>
      </c>
      <c r="K15" s="20">
        <f t="shared" si="4"/>
        <v>0</v>
      </c>
      <c r="L15" s="20">
        <f t="shared" si="4"/>
        <v>0</v>
      </c>
      <c r="M15" s="20">
        <f t="shared" si="4"/>
        <v>0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20">
        <f t="shared" si="4"/>
        <v>0</v>
      </c>
      <c r="R15" s="20">
        <f t="shared" si="4"/>
        <v>0</v>
      </c>
      <c r="S15" s="20">
        <f t="shared" si="4"/>
        <v>0</v>
      </c>
      <c r="T15" s="20">
        <f t="shared" si="4"/>
        <v>0</v>
      </c>
      <c r="U15" s="20">
        <f t="shared" si="4"/>
        <v>0</v>
      </c>
      <c r="V15" s="20">
        <f t="shared" si="4"/>
        <v>0</v>
      </c>
      <c r="W15" s="20">
        <f t="shared" si="4"/>
        <v>0</v>
      </c>
      <c r="X15" s="20">
        <f t="shared" si="4"/>
        <v>0</v>
      </c>
      <c r="Y15" s="20">
        <f t="shared" si="4"/>
        <v>0</v>
      </c>
      <c r="Z15" s="20">
        <f t="shared" si="4"/>
        <v>0</v>
      </c>
      <c r="AA15" s="20">
        <f t="shared" si="4"/>
        <v>0</v>
      </c>
      <c r="AB15" s="20">
        <f t="shared" si="4"/>
        <v>0</v>
      </c>
      <c r="AC15" s="20">
        <f t="shared" si="4"/>
        <v>0</v>
      </c>
      <c r="AD15" s="20">
        <f t="shared" si="4"/>
        <v>0</v>
      </c>
      <c r="AE15" s="20">
        <f t="shared" si="4"/>
        <v>0</v>
      </c>
      <c r="AF15" s="20">
        <f t="shared" si="4"/>
        <v>0</v>
      </c>
      <c r="AG15" s="20">
        <f t="shared" si="4"/>
        <v>0</v>
      </c>
    </row>
    <row r="16" spans="1:33" ht="15.75" thickBot="1" x14ac:dyDescent="0.3">
      <c r="A16" s="36" t="s">
        <v>16</v>
      </c>
      <c r="B16" s="22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5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6"/>
    </row>
    <row r="17" spans="1:33" ht="30.75" thickBot="1" x14ac:dyDescent="0.3">
      <c r="A17" s="37" t="s">
        <v>131</v>
      </c>
      <c r="B17" s="38">
        <v>80</v>
      </c>
      <c r="C17" s="49">
        <v>2</v>
      </c>
      <c r="D17" s="49">
        <v>14</v>
      </c>
      <c r="E17" s="49">
        <v>13</v>
      </c>
      <c r="F17" s="106">
        <v>19</v>
      </c>
      <c r="G17" s="106">
        <v>5</v>
      </c>
      <c r="H17" s="106">
        <v>3</v>
      </c>
      <c r="I17" s="165">
        <v>0</v>
      </c>
      <c r="J17" s="106">
        <v>8</v>
      </c>
      <c r="K17" s="106">
        <v>6</v>
      </c>
      <c r="L17" s="106">
        <v>4</v>
      </c>
      <c r="M17" s="106">
        <v>5</v>
      </c>
      <c r="N17" s="106">
        <v>9</v>
      </c>
      <c r="O17" s="106">
        <v>6</v>
      </c>
      <c r="P17" s="106">
        <v>5</v>
      </c>
      <c r="Q17" s="106">
        <v>5</v>
      </c>
      <c r="R17" s="106">
        <v>16</v>
      </c>
      <c r="S17" s="106">
        <v>14</v>
      </c>
      <c r="T17" s="106">
        <v>14</v>
      </c>
      <c r="U17" s="106">
        <v>14</v>
      </c>
      <c r="V17" s="106">
        <v>16</v>
      </c>
      <c r="W17" s="106">
        <v>16</v>
      </c>
      <c r="X17" s="106">
        <v>15</v>
      </c>
      <c r="Y17" s="106">
        <v>19</v>
      </c>
      <c r="Z17" s="106">
        <v>16</v>
      </c>
      <c r="AA17" s="106">
        <v>8</v>
      </c>
      <c r="AB17" s="106">
        <v>9</v>
      </c>
      <c r="AC17" s="106">
        <v>16</v>
      </c>
      <c r="AD17" s="137">
        <v>16</v>
      </c>
      <c r="AE17" s="137">
        <v>14</v>
      </c>
      <c r="AF17" s="137">
        <v>15</v>
      </c>
      <c r="AG17" s="137">
        <v>6</v>
      </c>
    </row>
    <row r="18" spans="1:33" ht="30.75" thickBot="1" x14ac:dyDescent="0.3">
      <c r="A18" s="39" t="s">
        <v>18</v>
      </c>
      <c r="B18" s="4">
        <v>40</v>
      </c>
      <c r="C18" s="40">
        <v>1</v>
      </c>
      <c r="D18" s="6">
        <v>0</v>
      </c>
      <c r="E18" s="76">
        <v>1</v>
      </c>
      <c r="F18" s="11">
        <v>2</v>
      </c>
      <c r="G18" s="76">
        <v>1</v>
      </c>
      <c r="H18" s="76">
        <v>1</v>
      </c>
      <c r="I18" s="128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76">
        <v>2</v>
      </c>
      <c r="Q18" s="76">
        <v>1</v>
      </c>
      <c r="R18" s="105">
        <v>0</v>
      </c>
      <c r="S18" s="105">
        <v>0</v>
      </c>
      <c r="T18" s="105">
        <v>0</v>
      </c>
      <c r="U18" s="105">
        <v>0</v>
      </c>
      <c r="V18" s="105">
        <v>0</v>
      </c>
      <c r="W18" s="128">
        <v>0</v>
      </c>
      <c r="X18" s="128">
        <v>0</v>
      </c>
      <c r="Y18" s="128">
        <v>0</v>
      </c>
      <c r="Z18" s="106">
        <v>1</v>
      </c>
      <c r="AA18" s="106">
        <v>1</v>
      </c>
      <c r="AB18" s="106">
        <v>1</v>
      </c>
      <c r="AC18" s="128">
        <v>0</v>
      </c>
      <c r="AD18" s="138">
        <v>0</v>
      </c>
      <c r="AE18" s="11">
        <v>1</v>
      </c>
      <c r="AF18" s="168">
        <v>1</v>
      </c>
      <c r="AG18" s="130">
        <v>0</v>
      </c>
    </row>
    <row r="19" spans="1:33" ht="29.45" customHeight="1" thickBot="1" x14ac:dyDescent="0.3">
      <c r="A19" s="8" t="s">
        <v>19</v>
      </c>
      <c r="B19" s="9">
        <v>2</v>
      </c>
      <c r="C19" s="77">
        <v>0</v>
      </c>
      <c r="D19" s="41">
        <v>1</v>
      </c>
      <c r="E19" s="105">
        <v>0</v>
      </c>
      <c r="F19" s="105">
        <v>0</v>
      </c>
      <c r="G19" s="6">
        <v>0</v>
      </c>
      <c r="H19" s="6">
        <v>0</v>
      </c>
      <c r="I19" s="10">
        <v>1</v>
      </c>
      <c r="J19" s="11">
        <v>1</v>
      </c>
      <c r="K19" s="11">
        <v>1</v>
      </c>
      <c r="L19" s="106">
        <v>1</v>
      </c>
      <c r="M19" s="7"/>
      <c r="N19" s="7"/>
      <c r="O19" s="106">
        <v>1</v>
      </c>
      <c r="P19" s="105">
        <v>0</v>
      </c>
      <c r="Q19" s="105">
        <v>0</v>
      </c>
      <c r="R19" s="11">
        <v>1</v>
      </c>
      <c r="S19" s="105">
        <v>0</v>
      </c>
      <c r="T19" s="105">
        <v>0</v>
      </c>
      <c r="U19" s="105">
        <v>0</v>
      </c>
      <c r="V19" s="11">
        <v>1</v>
      </c>
      <c r="W19" s="105">
        <v>0</v>
      </c>
      <c r="X19" s="11">
        <v>1</v>
      </c>
      <c r="Y19" s="105">
        <v>0</v>
      </c>
      <c r="Z19" s="128">
        <v>0</v>
      </c>
      <c r="AA19" s="128">
        <v>0</v>
      </c>
      <c r="AB19" s="128">
        <v>0</v>
      </c>
      <c r="AC19" s="128">
        <v>0</v>
      </c>
      <c r="AD19" s="11">
        <v>1</v>
      </c>
      <c r="AE19" s="105">
        <v>0</v>
      </c>
      <c r="AF19" s="105">
        <v>0</v>
      </c>
      <c r="AG19" s="129">
        <v>1</v>
      </c>
    </row>
    <row r="20" spans="1:33" ht="15.75" thickBot="1" x14ac:dyDescent="0.3">
      <c r="A20" s="42" t="s">
        <v>121</v>
      </c>
      <c r="B20" s="18">
        <f t="shared" ref="B20:AG20" si="5">SUM(B17:B19)</f>
        <v>122</v>
      </c>
      <c r="C20" s="14">
        <f t="shared" si="5"/>
        <v>3</v>
      </c>
      <c r="D20" s="15">
        <f t="shared" si="5"/>
        <v>15</v>
      </c>
      <c r="E20" s="15">
        <f t="shared" si="5"/>
        <v>14</v>
      </c>
      <c r="F20" s="15">
        <f t="shared" si="5"/>
        <v>21</v>
      </c>
      <c r="G20" s="15">
        <f t="shared" si="5"/>
        <v>6</v>
      </c>
      <c r="H20" s="15">
        <f t="shared" si="5"/>
        <v>4</v>
      </c>
      <c r="I20" s="15">
        <f t="shared" si="5"/>
        <v>1</v>
      </c>
      <c r="J20" s="15">
        <f t="shared" si="5"/>
        <v>9</v>
      </c>
      <c r="K20" s="15">
        <f t="shared" si="5"/>
        <v>7</v>
      </c>
      <c r="L20" s="15">
        <f t="shared" si="5"/>
        <v>5</v>
      </c>
      <c r="M20" s="15">
        <f t="shared" si="5"/>
        <v>5</v>
      </c>
      <c r="N20" s="15">
        <f t="shared" si="5"/>
        <v>9</v>
      </c>
      <c r="O20" s="15">
        <f t="shared" si="5"/>
        <v>7</v>
      </c>
      <c r="P20" s="15">
        <f t="shared" si="5"/>
        <v>7</v>
      </c>
      <c r="Q20" s="15">
        <f t="shared" si="5"/>
        <v>6</v>
      </c>
      <c r="R20" s="15">
        <f t="shared" si="5"/>
        <v>17</v>
      </c>
      <c r="S20" s="15">
        <f t="shared" si="5"/>
        <v>14</v>
      </c>
      <c r="T20" s="15">
        <f t="shared" si="5"/>
        <v>14</v>
      </c>
      <c r="U20" s="15">
        <f t="shared" si="5"/>
        <v>14</v>
      </c>
      <c r="V20" s="15">
        <f t="shared" si="5"/>
        <v>17</v>
      </c>
      <c r="W20" s="15">
        <f t="shared" si="5"/>
        <v>16</v>
      </c>
      <c r="X20" s="15">
        <f t="shared" si="5"/>
        <v>16</v>
      </c>
      <c r="Y20" s="15">
        <f t="shared" si="5"/>
        <v>19</v>
      </c>
      <c r="Z20" s="15">
        <f t="shared" si="5"/>
        <v>17</v>
      </c>
      <c r="AA20" s="15">
        <f t="shared" si="5"/>
        <v>9</v>
      </c>
      <c r="AB20" s="15">
        <f t="shared" si="5"/>
        <v>10</v>
      </c>
      <c r="AC20" s="15">
        <f t="shared" si="5"/>
        <v>16</v>
      </c>
      <c r="AD20" s="15">
        <f t="shared" si="5"/>
        <v>17</v>
      </c>
      <c r="AE20" s="15">
        <f t="shared" si="5"/>
        <v>15</v>
      </c>
      <c r="AF20" s="15">
        <f t="shared" si="5"/>
        <v>16</v>
      </c>
      <c r="AG20" s="15">
        <f t="shared" si="5"/>
        <v>7</v>
      </c>
    </row>
    <row r="21" spans="1:33" ht="15.75" thickBot="1" x14ac:dyDescent="0.3">
      <c r="A21" s="43" t="s">
        <v>120</v>
      </c>
      <c r="B21" s="18">
        <f t="shared" ref="B21:AG21" si="6">SUM(B17)</f>
        <v>80</v>
      </c>
      <c r="C21" s="19">
        <f t="shared" si="6"/>
        <v>2</v>
      </c>
      <c r="D21" s="20">
        <f t="shared" si="6"/>
        <v>14</v>
      </c>
      <c r="E21" s="20">
        <f t="shared" si="6"/>
        <v>13</v>
      </c>
      <c r="F21" s="20">
        <f t="shared" si="6"/>
        <v>19</v>
      </c>
      <c r="G21" s="20">
        <f t="shared" si="6"/>
        <v>5</v>
      </c>
      <c r="H21" s="20">
        <f t="shared" si="6"/>
        <v>3</v>
      </c>
      <c r="I21" s="20">
        <f t="shared" si="6"/>
        <v>0</v>
      </c>
      <c r="J21" s="20">
        <f t="shared" si="6"/>
        <v>8</v>
      </c>
      <c r="K21" s="20">
        <f t="shared" si="6"/>
        <v>6</v>
      </c>
      <c r="L21" s="20">
        <f t="shared" si="6"/>
        <v>4</v>
      </c>
      <c r="M21" s="20">
        <f t="shared" si="6"/>
        <v>5</v>
      </c>
      <c r="N21" s="20">
        <f t="shared" si="6"/>
        <v>9</v>
      </c>
      <c r="O21" s="20">
        <f t="shared" si="6"/>
        <v>6</v>
      </c>
      <c r="P21" s="20">
        <f t="shared" si="6"/>
        <v>5</v>
      </c>
      <c r="Q21" s="20">
        <f t="shared" si="6"/>
        <v>5</v>
      </c>
      <c r="R21" s="20">
        <f t="shared" si="6"/>
        <v>16</v>
      </c>
      <c r="S21" s="20">
        <f t="shared" si="6"/>
        <v>14</v>
      </c>
      <c r="T21" s="20">
        <f t="shared" si="6"/>
        <v>14</v>
      </c>
      <c r="U21" s="20">
        <f t="shared" si="6"/>
        <v>14</v>
      </c>
      <c r="V21" s="20">
        <f t="shared" si="6"/>
        <v>16</v>
      </c>
      <c r="W21" s="20">
        <f t="shared" si="6"/>
        <v>16</v>
      </c>
      <c r="X21" s="20">
        <f t="shared" si="6"/>
        <v>15</v>
      </c>
      <c r="Y21" s="20">
        <f t="shared" si="6"/>
        <v>19</v>
      </c>
      <c r="Z21" s="20">
        <f t="shared" si="6"/>
        <v>16</v>
      </c>
      <c r="AA21" s="20">
        <f t="shared" si="6"/>
        <v>8</v>
      </c>
      <c r="AB21" s="20">
        <f t="shared" si="6"/>
        <v>9</v>
      </c>
      <c r="AC21" s="20">
        <f t="shared" si="6"/>
        <v>16</v>
      </c>
      <c r="AD21" s="20">
        <f t="shared" si="6"/>
        <v>16</v>
      </c>
      <c r="AE21" s="20">
        <f t="shared" si="6"/>
        <v>14</v>
      </c>
      <c r="AF21" s="20">
        <f t="shared" si="6"/>
        <v>15</v>
      </c>
      <c r="AG21" s="20">
        <f t="shared" si="6"/>
        <v>6</v>
      </c>
    </row>
    <row r="22" spans="1:33" ht="15.75" thickBot="1" x14ac:dyDescent="0.3">
      <c r="A22" s="44" t="s">
        <v>111</v>
      </c>
      <c r="B22" s="45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8"/>
    </row>
    <row r="23" spans="1:33" ht="15.6" customHeight="1" thickBot="1" x14ac:dyDescent="0.3">
      <c r="A23" s="8" t="s">
        <v>22</v>
      </c>
      <c r="B23" s="9">
        <v>44</v>
      </c>
      <c r="C23" s="49">
        <v>30</v>
      </c>
      <c r="D23" s="11">
        <v>30</v>
      </c>
      <c r="E23" s="75">
        <v>29</v>
      </c>
      <c r="F23" s="75">
        <v>28</v>
      </c>
      <c r="G23" s="11">
        <v>29</v>
      </c>
      <c r="H23" s="75">
        <v>26</v>
      </c>
      <c r="I23" s="75">
        <v>24</v>
      </c>
      <c r="J23" s="11">
        <v>23</v>
      </c>
      <c r="K23" s="75">
        <v>19</v>
      </c>
      <c r="L23" s="75">
        <v>27</v>
      </c>
      <c r="M23" s="75">
        <v>26</v>
      </c>
      <c r="N23" s="75">
        <v>27</v>
      </c>
      <c r="O23" s="75">
        <v>26</v>
      </c>
      <c r="P23" s="11">
        <v>27</v>
      </c>
      <c r="Q23" s="11">
        <v>21</v>
      </c>
      <c r="R23" s="11">
        <v>29</v>
      </c>
      <c r="S23" s="75">
        <v>28</v>
      </c>
      <c r="T23" s="75">
        <v>24</v>
      </c>
      <c r="U23" s="11">
        <v>25</v>
      </c>
      <c r="V23" s="11">
        <v>24</v>
      </c>
      <c r="W23" s="11">
        <v>26</v>
      </c>
      <c r="X23" s="75">
        <v>28</v>
      </c>
      <c r="Y23" s="75">
        <v>28</v>
      </c>
      <c r="Z23" s="75">
        <v>26</v>
      </c>
      <c r="AA23" s="75">
        <v>26</v>
      </c>
      <c r="AB23" s="75">
        <v>27</v>
      </c>
      <c r="AC23" s="75">
        <v>27</v>
      </c>
      <c r="AD23" s="75">
        <v>24</v>
      </c>
      <c r="AE23" s="75">
        <v>24</v>
      </c>
      <c r="AF23" s="75">
        <v>22</v>
      </c>
      <c r="AG23" s="75">
        <v>20</v>
      </c>
    </row>
    <row r="24" spans="1:33" ht="15.75" thickBot="1" x14ac:dyDescent="0.3">
      <c r="A24" s="113" t="s">
        <v>119</v>
      </c>
      <c r="B24" s="29">
        <f t="shared" ref="B24:AG24" si="7">SUM(B23:B23)</f>
        <v>44</v>
      </c>
      <c r="C24" s="19">
        <f t="shared" si="7"/>
        <v>30</v>
      </c>
      <c r="D24" s="20">
        <f t="shared" si="7"/>
        <v>30</v>
      </c>
      <c r="E24" s="20">
        <f t="shared" si="7"/>
        <v>29</v>
      </c>
      <c r="F24" s="20">
        <f t="shared" si="7"/>
        <v>28</v>
      </c>
      <c r="G24" s="20">
        <f t="shared" si="7"/>
        <v>29</v>
      </c>
      <c r="H24" s="20">
        <f t="shared" si="7"/>
        <v>26</v>
      </c>
      <c r="I24" s="20">
        <f t="shared" si="7"/>
        <v>24</v>
      </c>
      <c r="J24" s="20">
        <f t="shared" si="7"/>
        <v>23</v>
      </c>
      <c r="K24" s="20">
        <f t="shared" si="7"/>
        <v>19</v>
      </c>
      <c r="L24" s="20">
        <f t="shared" si="7"/>
        <v>27</v>
      </c>
      <c r="M24" s="20">
        <f t="shared" si="7"/>
        <v>26</v>
      </c>
      <c r="N24" s="20">
        <f t="shared" si="7"/>
        <v>27</v>
      </c>
      <c r="O24" s="20">
        <f t="shared" si="7"/>
        <v>26</v>
      </c>
      <c r="P24" s="20">
        <f t="shared" si="7"/>
        <v>27</v>
      </c>
      <c r="Q24" s="20">
        <f t="shared" si="7"/>
        <v>21</v>
      </c>
      <c r="R24" s="20">
        <f t="shared" si="7"/>
        <v>29</v>
      </c>
      <c r="S24" s="20">
        <f t="shared" si="7"/>
        <v>28</v>
      </c>
      <c r="T24" s="20">
        <f t="shared" si="7"/>
        <v>24</v>
      </c>
      <c r="U24" s="20">
        <f t="shared" si="7"/>
        <v>25</v>
      </c>
      <c r="V24" s="20">
        <f t="shared" si="7"/>
        <v>24</v>
      </c>
      <c r="W24" s="20">
        <f t="shared" si="7"/>
        <v>26</v>
      </c>
      <c r="X24" s="20">
        <f t="shared" si="7"/>
        <v>28</v>
      </c>
      <c r="Y24" s="20">
        <f t="shared" si="7"/>
        <v>28</v>
      </c>
      <c r="Z24" s="20">
        <f t="shared" si="7"/>
        <v>26</v>
      </c>
      <c r="AA24" s="20">
        <f t="shared" si="7"/>
        <v>26</v>
      </c>
      <c r="AB24" s="20">
        <f t="shared" si="7"/>
        <v>27</v>
      </c>
      <c r="AC24" s="20">
        <f t="shared" si="7"/>
        <v>27</v>
      </c>
      <c r="AD24" s="20">
        <f t="shared" si="7"/>
        <v>24</v>
      </c>
      <c r="AE24" s="20">
        <f t="shared" si="7"/>
        <v>24</v>
      </c>
      <c r="AF24" s="20">
        <f t="shared" si="7"/>
        <v>22</v>
      </c>
      <c r="AG24" s="20">
        <f t="shared" si="7"/>
        <v>20</v>
      </c>
    </row>
    <row r="25" spans="1:33" ht="15.75" thickBot="1" x14ac:dyDescent="0.3">
      <c r="A25" s="119" t="s">
        <v>112</v>
      </c>
      <c r="B25" s="121"/>
      <c r="C25" s="122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</row>
    <row r="26" spans="1:33" ht="15.75" thickBot="1" x14ac:dyDescent="0.3">
      <c r="A26" s="120" t="s">
        <v>114</v>
      </c>
      <c r="B26" s="118">
        <v>13</v>
      </c>
      <c r="C26" s="132">
        <v>0</v>
      </c>
      <c r="D26" s="129">
        <v>2</v>
      </c>
      <c r="E26" s="129">
        <v>2</v>
      </c>
      <c r="F26" s="129">
        <v>2</v>
      </c>
      <c r="G26" s="129">
        <v>1</v>
      </c>
      <c r="H26" s="105">
        <v>0</v>
      </c>
      <c r="I26" s="105">
        <v>0</v>
      </c>
      <c r="J26" s="130">
        <v>0</v>
      </c>
      <c r="K26" s="130">
        <v>0</v>
      </c>
      <c r="L26" s="130">
        <v>0</v>
      </c>
      <c r="M26" s="7"/>
      <c r="N26" s="75">
        <v>1</v>
      </c>
      <c r="O26" s="105">
        <v>0</v>
      </c>
      <c r="P26" s="105">
        <v>0</v>
      </c>
      <c r="Q26" s="105">
        <v>0</v>
      </c>
      <c r="R26" s="105">
        <v>0</v>
      </c>
      <c r="S26" s="130">
        <v>0</v>
      </c>
      <c r="T26" s="130">
        <v>0</v>
      </c>
      <c r="U26" s="130">
        <v>0</v>
      </c>
      <c r="V26" s="105">
        <v>0</v>
      </c>
      <c r="W26" s="105">
        <v>0</v>
      </c>
      <c r="X26" s="105">
        <v>0</v>
      </c>
      <c r="Y26" s="7"/>
      <c r="Z26" s="7"/>
      <c r="AA26" s="105">
        <v>0</v>
      </c>
      <c r="AB26" s="105">
        <v>0</v>
      </c>
      <c r="AC26" s="105">
        <v>0</v>
      </c>
      <c r="AD26" s="130">
        <v>0</v>
      </c>
      <c r="AE26" s="105">
        <v>0</v>
      </c>
      <c r="AF26" s="7"/>
      <c r="AG26" s="7"/>
    </row>
    <row r="27" spans="1:33" ht="15.75" thickBot="1" x14ac:dyDescent="0.3">
      <c r="A27" s="124" t="s">
        <v>116</v>
      </c>
      <c r="B27" s="125" t="s">
        <v>113</v>
      </c>
      <c r="C27" s="153">
        <v>0</v>
      </c>
      <c r="D27" s="135">
        <v>0</v>
      </c>
      <c r="E27" s="135">
        <v>0</v>
      </c>
      <c r="F27" s="135">
        <v>0</v>
      </c>
      <c r="G27" s="135">
        <v>0</v>
      </c>
      <c r="H27" s="71">
        <v>0</v>
      </c>
      <c r="I27" s="71">
        <v>0</v>
      </c>
      <c r="J27" s="135">
        <v>0</v>
      </c>
      <c r="K27" s="135">
        <v>0</v>
      </c>
      <c r="L27" s="135">
        <v>0</v>
      </c>
      <c r="M27" s="135">
        <v>0</v>
      </c>
      <c r="N27" s="135">
        <v>0</v>
      </c>
      <c r="O27" s="71">
        <v>0</v>
      </c>
      <c r="P27" s="71">
        <v>0</v>
      </c>
      <c r="Q27" s="135">
        <v>0</v>
      </c>
      <c r="R27" s="71">
        <v>1</v>
      </c>
      <c r="S27" s="135">
        <v>1</v>
      </c>
      <c r="T27" s="135">
        <v>1</v>
      </c>
      <c r="U27" s="135">
        <v>2</v>
      </c>
      <c r="V27" s="71">
        <v>2</v>
      </c>
      <c r="W27" s="71">
        <v>2</v>
      </c>
      <c r="X27" s="71">
        <v>2</v>
      </c>
      <c r="Y27" s="7"/>
      <c r="Z27" s="7"/>
      <c r="AA27" s="71">
        <v>0</v>
      </c>
      <c r="AB27" s="71">
        <v>0</v>
      </c>
      <c r="AC27" s="71">
        <v>0</v>
      </c>
      <c r="AD27" s="135">
        <v>0</v>
      </c>
      <c r="AE27" s="71">
        <v>0</v>
      </c>
      <c r="AF27" s="7"/>
      <c r="AG27" s="7"/>
    </row>
    <row r="28" spans="1:33" ht="15.75" thickBot="1" x14ac:dyDescent="0.3">
      <c r="A28" s="126" t="s">
        <v>118</v>
      </c>
      <c r="B28" s="18">
        <f>(B26)</f>
        <v>13</v>
      </c>
      <c r="C28" s="18">
        <f t="shared" ref="C28:AG28" si="8">(C26)</f>
        <v>0</v>
      </c>
      <c r="D28" s="18">
        <f t="shared" si="8"/>
        <v>2</v>
      </c>
      <c r="E28" s="18">
        <f t="shared" si="8"/>
        <v>2</v>
      </c>
      <c r="F28" s="18">
        <f t="shared" si="8"/>
        <v>2</v>
      </c>
      <c r="G28" s="18">
        <f t="shared" si="8"/>
        <v>1</v>
      </c>
      <c r="H28" s="18">
        <f t="shared" si="8"/>
        <v>0</v>
      </c>
      <c r="I28" s="18">
        <f t="shared" si="8"/>
        <v>0</v>
      </c>
      <c r="J28" s="18">
        <f t="shared" si="8"/>
        <v>0</v>
      </c>
      <c r="K28" s="18">
        <f t="shared" si="8"/>
        <v>0</v>
      </c>
      <c r="L28" s="18">
        <f t="shared" si="8"/>
        <v>0</v>
      </c>
      <c r="M28" s="18">
        <f t="shared" si="8"/>
        <v>0</v>
      </c>
      <c r="N28" s="18">
        <f t="shared" si="8"/>
        <v>1</v>
      </c>
      <c r="O28" s="18">
        <f t="shared" si="8"/>
        <v>0</v>
      </c>
      <c r="P28" s="18">
        <f t="shared" si="8"/>
        <v>0</v>
      </c>
      <c r="Q28" s="18">
        <f t="shared" si="8"/>
        <v>0</v>
      </c>
      <c r="R28" s="18">
        <f t="shared" si="8"/>
        <v>0</v>
      </c>
      <c r="S28" s="18">
        <f t="shared" si="8"/>
        <v>0</v>
      </c>
      <c r="T28" s="18">
        <f t="shared" si="8"/>
        <v>0</v>
      </c>
      <c r="U28" s="18">
        <f t="shared" si="8"/>
        <v>0</v>
      </c>
      <c r="V28" s="18">
        <f t="shared" si="8"/>
        <v>0</v>
      </c>
      <c r="W28" s="18">
        <f t="shared" si="8"/>
        <v>0</v>
      </c>
      <c r="X28" s="18">
        <f t="shared" si="8"/>
        <v>0</v>
      </c>
      <c r="Y28" s="18">
        <f t="shared" si="8"/>
        <v>0</v>
      </c>
      <c r="Z28" s="18">
        <f t="shared" si="8"/>
        <v>0</v>
      </c>
      <c r="AA28" s="18">
        <f t="shared" si="8"/>
        <v>0</v>
      </c>
      <c r="AB28" s="18">
        <f t="shared" si="8"/>
        <v>0</v>
      </c>
      <c r="AC28" s="18">
        <f t="shared" si="8"/>
        <v>0</v>
      </c>
      <c r="AD28" s="18">
        <f t="shared" si="8"/>
        <v>0</v>
      </c>
      <c r="AE28" s="18">
        <f t="shared" si="8"/>
        <v>0</v>
      </c>
      <c r="AF28" s="18">
        <f t="shared" si="8"/>
        <v>0</v>
      </c>
      <c r="AG28" s="18">
        <f t="shared" si="8"/>
        <v>0</v>
      </c>
    </row>
    <row r="29" spans="1:33" ht="15.75" thickBot="1" x14ac:dyDescent="0.3">
      <c r="A29" s="42"/>
      <c r="B29" s="114"/>
      <c r="C29" s="115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7"/>
    </row>
    <row r="30" spans="1:33" ht="15.75" thickBot="1" x14ac:dyDescent="0.3">
      <c r="A30" s="79" t="s">
        <v>129</v>
      </c>
      <c r="B30" s="82">
        <f>SUM(B6,B11,B15,B20,B24,B28,B35,B36,B38)</f>
        <v>743</v>
      </c>
      <c r="C30" s="82">
        <f>SUM(C6,C11,C15,C20,C24,C28,C35,C39)</f>
        <v>120</v>
      </c>
      <c r="D30" s="82">
        <f t="shared" ref="D30:V30" si="9">SUM(D6,D11,D15,D20,D24,D28,D35,D39)</f>
        <v>127</v>
      </c>
      <c r="E30" s="82">
        <f t="shared" si="9"/>
        <v>134</v>
      </c>
      <c r="F30" s="82">
        <f t="shared" si="9"/>
        <v>153</v>
      </c>
      <c r="G30" s="82">
        <f t="shared" si="9"/>
        <v>132</v>
      </c>
      <c r="H30" s="82">
        <f t="shared" si="9"/>
        <v>52</v>
      </c>
      <c r="I30" s="82">
        <f t="shared" si="9"/>
        <v>138</v>
      </c>
      <c r="J30" s="82">
        <f t="shared" si="9"/>
        <v>146</v>
      </c>
      <c r="K30" s="82">
        <f t="shared" si="9"/>
        <v>134</v>
      </c>
      <c r="L30" s="82">
        <f t="shared" si="9"/>
        <v>152</v>
      </c>
      <c r="M30" s="82">
        <f t="shared" si="9"/>
        <v>154</v>
      </c>
      <c r="N30" s="82">
        <f t="shared" si="9"/>
        <v>157</v>
      </c>
      <c r="O30" s="82">
        <f t="shared" si="9"/>
        <v>145</v>
      </c>
      <c r="P30" s="82">
        <f t="shared" si="9"/>
        <v>120</v>
      </c>
      <c r="Q30" s="82">
        <f t="shared" si="9"/>
        <v>152</v>
      </c>
      <c r="R30" s="82">
        <f t="shared" si="9"/>
        <v>163</v>
      </c>
      <c r="S30" s="82">
        <f t="shared" si="9"/>
        <v>158</v>
      </c>
      <c r="T30" s="82">
        <f t="shared" si="9"/>
        <v>170</v>
      </c>
      <c r="U30" s="82">
        <f t="shared" si="9"/>
        <v>161</v>
      </c>
      <c r="V30" s="82">
        <f t="shared" si="9"/>
        <v>96</v>
      </c>
      <c r="W30" s="82">
        <f>SUM(W6,W11,W15,W20,W24,W28,W35,W36,W39)</f>
        <v>80</v>
      </c>
      <c r="X30" s="82">
        <f t="shared" ref="X30:AG30" si="10">SUM(X6,X11,X15,X20,X24,X28,X35,X36,X39)</f>
        <v>167</v>
      </c>
      <c r="Y30" s="82">
        <f t="shared" si="10"/>
        <v>180</v>
      </c>
      <c r="Z30" s="82">
        <f t="shared" si="10"/>
        <v>159</v>
      </c>
      <c r="AA30" s="82">
        <f t="shared" si="10"/>
        <v>147</v>
      </c>
      <c r="AB30" s="82">
        <f t="shared" si="10"/>
        <v>144</v>
      </c>
      <c r="AC30" s="82">
        <f t="shared" si="10"/>
        <v>157</v>
      </c>
      <c r="AD30" s="82">
        <f t="shared" si="10"/>
        <v>100</v>
      </c>
      <c r="AE30" s="82">
        <f t="shared" si="10"/>
        <v>157</v>
      </c>
      <c r="AF30" s="82">
        <f t="shared" si="10"/>
        <v>157</v>
      </c>
      <c r="AG30" s="82">
        <f t="shared" si="10"/>
        <v>109</v>
      </c>
    </row>
    <row r="31" spans="1:33" ht="15.75" thickBot="1" x14ac:dyDescent="0.3">
      <c r="A31" s="80" t="s">
        <v>128</v>
      </c>
      <c r="B31" s="81">
        <f>SUM(B7,B12,B15,B21,B24,B34,B35,B36)</f>
        <v>471</v>
      </c>
      <c r="C31" s="81">
        <f>SUM(C7,C12,C15,C21,C24,C34,C35,C36)</f>
        <v>42</v>
      </c>
      <c r="D31" s="81">
        <f t="shared" ref="D31:AG31" si="11">SUM(D7,D12,D15,D21,D24,D34,D35,D36)</f>
        <v>50</v>
      </c>
      <c r="E31" s="81">
        <f t="shared" si="11"/>
        <v>69</v>
      </c>
      <c r="F31" s="81">
        <f t="shared" si="11"/>
        <v>80</v>
      </c>
      <c r="G31" s="81">
        <f t="shared" si="11"/>
        <v>62</v>
      </c>
      <c r="H31" s="81">
        <f t="shared" si="11"/>
        <v>47</v>
      </c>
      <c r="I31" s="81">
        <f t="shared" si="11"/>
        <v>73</v>
      </c>
      <c r="J31" s="81">
        <f t="shared" si="11"/>
        <v>79</v>
      </c>
      <c r="K31" s="81">
        <f t="shared" si="11"/>
        <v>64</v>
      </c>
      <c r="L31" s="81">
        <f t="shared" si="11"/>
        <v>76</v>
      </c>
      <c r="M31" s="81">
        <f t="shared" si="11"/>
        <v>82</v>
      </c>
      <c r="N31" s="81">
        <f t="shared" si="11"/>
        <v>86</v>
      </c>
      <c r="O31" s="81">
        <f t="shared" si="11"/>
        <v>74</v>
      </c>
      <c r="P31" s="81">
        <f t="shared" si="11"/>
        <v>34</v>
      </c>
      <c r="Q31" s="81">
        <f t="shared" si="11"/>
        <v>63</v>
      </c>
      <c r="R31" s="81">
        <f t="shared" si="11"/>
        <v>81</v>
      </c>
      <c r="S31" s="81">
        <f t="shared" si="11"/>
        <v>80</v>
      </c>
      <c r="T31" s="81">
        <f t="shared" si="11"/>
        <v>84</v>
      </c>
      <c r="U31" s="81">
        <f t="shared" si="11"/>
        <v>73</v>
      </c>
      <c r="V31" s="81">
        <f t="shared" si="11"/>
        <v>73</v>
      </c>
      <c r="W31" s="81">
        <f t="shared" si="11"/>
        <v>62</v>
      </c>
      <c r="X31" s="81">
        <f t="shared" si="11"/>
        <v>77</v>
      </c>
      <c r="Y31" s="81">
        <f t="shared" si="11"/>
        <v>92</v>
      </c>
      <c r="Z31" s="81">
        <f t="shared" si="11"/>
        <v>76</v>
      </c>
      <c r="AA31" s="81">
        <f t="shared" si="11"/>
        <v>67</v>
      </c>
      <c r="AB31" s="81">
        <f t="shared" si="11"/>
        <v>60</v>
      </c>
      <c r="AC31" s="81">
        <f t="shared" si="11"/>
        <v>76</v>
      </c>
      <c r="AD31" s="81">
        <f t="shared" si="11"/>
        <v>78</v>
      </c>
      <c r="AE31" s="81">
        <f t="shared" si="11"/>
        <v>77</v>
      </c>
      <c r="AF31" s="81">
        <f t="shared" si="11"/>
        <v>73</v>
      </c>
      <c r="AG31" s="81">
        <f t="shared" si="11"/>
        <v>53</v>
      </c>
    </row>
    <row r="32" spans="1:33" ht="19.5" thickBot="1" x14ac:dyDescent="0.35">
      <c r="A32" s="51" t="s">
        <v>25</v>
      </c>
      <c r="B32" s="18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</row>
    <row r="33" spans="1:33" ht="15.75" customHeight="1" thickBot="1" x14ac:dyDescent="0.3">
      <c r="A33" s="5" t="s">
        <v>132</v>
      </c>
      <c r="B33" s="4">
        <v>40</v>
      </c>
      <c r="C33" s="10">
        <v>1</v>
      </c>
      <c r="D33" s="105">
        <v>0</v>
      </c>
      <c r="E33" s="11">
        <v>8</v>
      </c>
      <c r="F33" s="11">
        <v>4</v>
      </c>
      <c r="G33" s="11">
        <v>4</v>
      </c>
      <c r="H33" s="11">
        <v>5</v>
      </c>
      <c r="I33" s="11">
        <v>5</v>
      </c>
      <c r="J33" s="11">
        <v>4</v>
      </c>
      <c r="K33" s="11">
        <v>4</v>
      </c>
      <c r="L33" s="11">
        <v>2</v>
      </c>
      <c r="M33" s="11">
        <v>4</v>
      </c>
      <c r="N33" s="11">
        <v>1</v>
      </c>
      <c r="O33" s="11">
        <v>2</v>
      </c>
      <c r="P33" s="11">
        <v>2</v>
      </c>
      <c r="Q33" s="11">
        <v>5</v>
      </c>
      <c r="R33" s="11">
        <v>5</v>
      </c>
      <c r="S33" s="11">
        <v>8</v>
      </c>
      <c r="T33" s="11">
        <v>7</v>
      </c>
      <c r="U33" s="11">
        <v>4</v>
      </c>
      <c r="V33" s="11">
        <v>2</v>
      </c>
      <c r="W33" s="105">
        <v>0</v>
      </c>
      <c r="X33" s="11">
        <v>3</v>
      </c>
      <c r="Y33" s="11">
        <v>3</v>
      </c>
      <c r="Z33" s="105">
        <v>0</v>
      </c>
      <c r="AA33" s="11">
        <v>4</v>
      </c>
      <c r="AB33" s="11">
        <v>6</v>
      </c>
      <c r="AC33" s="11">
        <v>8</v>
      </c>
      <c r="AD33" s="11">
        <v>9</v>
      </c>
      <c r="AE33" s="11">
        <v>12</v>
      </c>
      <c r="AF33" s="11">
        <v>12</v>
      </c>
      <c r="AG33" s="11">
        <v>4</v>
      </c>
    </row>
    <row r="34" spans="1:33" ht="29.25" customHeight="1" thickBot="1" x14ac:dyDescent="0.3">
      <c r="A34" s="53" t="s">
        <v>27</v>
      </c>
      <c r="B34" s="54">
        <v>12</v>
      </c>
      <c r="C34" s="7"/>
      <c r="D34" s="7"/>
      <c r="E34" s="76">
        <v>11</v>
      </c>
      <c r="F34" s="76">
        <v>12</v>
      </c>
      <c r="G34" s="76">
        <v>12</v>
      </c>
      <c r="H34" s="76">
        <v>12</v>
      </c>
      <c r="I34" s="76">
        <v>12</v>
      </c>
      <c r="J34" s="76">
        <v>12</v>
      </c>
      <c r="K34" s="76">
        <v>12</v>
      </c>
      <c r="L34" s="76">
        <v>12</v>
      </c>
      <c r="M34" s="76">
        <v>12</v>
      </c>
      <c r="N34" s="76">
        <v>12</v>
      </c>
      <c r="O34" s="76">
        <v>12</v>
      </c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</row>
    <row r="35" spans="1:33" ht="15.75" thickBot="1" x14ac:dyDescent="0.3">
      <c r="A35" s="160" t="s">
        <v>133</v>
      </c>
      <c r="B35" s="159">
        <v>0</v>
      </c>
      <c r="C35" s="15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</row>
    <row r="36" spans="1:33" ht="15.75" thickBot="1" x14ac:dyDescent="0.3">
      <c r="A36" s="55" t="s">
        <v>134</v>
      </c>
      <c r="B36" s="56">
        <v>0</v>
      </c>
      <c r="C36" s="15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</row>
    <row r="37" spans="1:33" ht="19.5" thickBot="1" x14ac:dyDescent="0.35">
      <c r="A37" s="51" t="s">
        <v>29</v>
      </c>
      <c r="B37" s="57"/>
      <c r="C37" s="148"/>
      <c r="D37" s="148"/>
      <c r="E37" s="148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</row>
    <row r="38" spans="1:33" ht="15.75" thickBot="1" x14ac:dyDescent="0.3">
      <c r="A38" s="55" t="s">
        <v>127</v>
      </c>
      <c r="B38" s="18">
        <v>40</v>
      </c>
      <c r="C38" s="150">
        <v>40</v>
      </c>
      <c r="D38" s="151">
        <v>40</v>
      </c>
      <c r="E38" s="151">
        <v>40</v>
      </c>
      <c r="F38" s="151">
        <v>40</v>
      </c>
      <c r="G38" s="151">
        <v>40</v>
      </c>
      <c r="H38" s="151">
        <v>40</v>
      </c>
      <c r="I38" s="151">
        <v>40</v>
      </c>
      <c r="J38" s="151">
        <v>40</v>
      </c>
      <c r="K38" s="151">
        <v>40</v>
      </c>
      <c r="L38" s="151">
        <v>40</v>
      </c>
      <c r="M38" s="151">
        <v>40</v>
      </c>
      <c r="N38" s="151">
        <v>40</v>
      </c>
      <c r="O38" s="151">
        <v>40</v>
      </c>
      <c r="P38" s="151">
        <v>40</v>
      </c>
      <c r="Q38" s="151">
        <v>40</v>
      </c>
      <c r="R38" s="151">
        <v>40</v>
      </c>
      <c r="S38" s="151">
        <v>40</v>
      </c>
      <c r="T38" s="151">
        <v>40</v>
      </c>
      <c r="U38" s="151">
        <v>40</v>
      </c>
      <c r="V38" s="151">
        <v>40</v>
      </c>
      <c r="W38" s="151">
        <v>40</v>
      </c>
      <c r="X38" s="151">
        <v>40</v>
      </c>
      <c r="Y38" s="151">
        <v>40</v>
      </c>
      <c r="Z38" s="151">
        <v>40</v>
      </c>
      <c r="AA38" s="151">
        <v>40</v>
      </c>
      <c r="AB38" s="151">
        <v>40</v>
      </c>
      <c r="AC38" s="151">
        <v>40</v>
      </c>
      <c r="AD38" s="151">
        <v>40</v>
      </c>
      <c r="AE38" s="151">
        <v>40</v>
      </c>
      <c r="AF38" s="151">
        <v>40</v>
      </c>
      <c r="AG38" s="169"/>
    </row>
    <row r="39" spans="1:33" ht="15.75" thickBot="1" x14ac:dyDescent="0.3">
      <c r="A39" s="50" t="s">
        <v>122</v>
      </c>
      <c r="B39" s="58"/>
      <c r="C39" s="156">
        <v>12</v>
      </c>
      <c r="D39" s="107">
        <v>14</v>
      </c>
      <c r="E39" s="107">
        <v>12</v>
      </c>
      <c r="F39" s="107">
        <v>12</v>
      </c>
      <c r="G39" s="107">
        <v>12</v>
      </c>
      <c r="H39" s="107">
        <v>12</v>
      </c>
      <c r="I39" s="107">
        <v>12</v>
      </c>
      <c r="J39" s="107">
        <v>12</v>
      </c>
      <c r="K39" s="107">
        <v>9</v>
      </c>
      <c r="L39" s="107">
        <v>12</v>
      </c>
      <c r="M39" s="107">
        <v>12</v>
      </c>
      <c r="N39" s="107">
        <v>12</v>
      </c>
      <c r="O39" s="107">
        <v>12</v>
      </c>
      <c r="P39" s="107">
        <v>12</v>
      </c>
      <c r="Q39" s="107">
        <v>12</v>
      </c>
      <c r="R39" s="107">
        <v>12</v>
      </c>
      <c r="S39" s="107">
        <v>12</v>
      </c>
      <c r="T39" s="107">
        <v>12</v>
      </c>
      <c r="U39" s="107">
        <v>12</v>
      </c>
      <c r="V39" s="107">
        <v>13</v>
      </c>
      <c r="W39" s="76">
        <v>13</v>
      </c>
      <c r="X39" s="76">
        <v>14</v>
      </c>
      <c r="Y39" s="76">
        <v>14</v>
      </c>
      <c r="Z39" s="76">
        <v>14</v>
      </c>
      <c r="AA39" s="76">
        <v>14</v>
      </c>
      <c r="AB39" s="76">
        <v>16</v>
      </c>
      <c r="AC39" s="76">
        <v>16</v>
      </c>
      <c r="AD39" s="11">
        <v>16</v>
      </c>
      <c r="AE39" s="11">
        <v>16</v>
      </c>
      <c r="AF39" s="107">
        <v>28</v>
      </c>
      <c r="AG39" s="170"/>
    </row>
    <row r="40" spans="1:33" ht="19.5" thickBot="1" x14ac:dyDescent="0.35">
      <c r="A40" s="51" t="s">
        <v>30</v>
      </c>
      <c r="B40" s="59"/>
      <c r="C40" s="89"/>
      <c r="D40" s="90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60"/>
    </row>
    <row r="41" spans="1:33" ht="15.75" thickBot="1" x14ac:dyDescent="0.3">
      <c r="A41" s="61" t="s">
        <v>135</v>
      </c>
      <c r="B41" s="18">
        <v>0</v>
      </c>
      <c r="C41" s="152"/>
      <c r="D41" s="62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</row>
    <row r="42" spans="1:33" x14ac:dyDescent="0.25">
      <c r="A42" s="42" t="s">
        <v>31</v>
      </c>
      <c r="B42" s="88"/>
      <c r="C42" s="63" t="s">
        <v>32</v>
      </c>
      <c r="D42" s="64"/>
      <c r="F42" s="63"/>
      <c r="G42" s="63"/>
    </row>
    <row r="43" spans="1:33" x14ac:dyDescent="0.25">
      <c r="B43" s="110"/>
      <c r="C43" s="65" t="s">
        <v>110</v>
      </c>
      <c r="D43" s="65"/>
      <c r="E43" s="65"/>
      <c r="F43" s="65"/>
      <c r="G43" s="66"/>
      <c r="H43" s="67"/>
    </row>
    <row r="44" spans="1:33" x14ac:dyDescent="0.25">
      <c r="B44" s="62"/>
      <c r="C44" s="68" t="s">
        <v>33</v>
      </c>
      <c r="D44" s="68"/>
      <c r="E44" s="68"/>
      <c r="F44" s="68"/>
      <c r="G44" s="68"/>
      <c r="H44" s="68"/>
      <c r="I44" s="67"/>
    </row>
    <row r="45" spans="1:33" x14ac:dyDescent="0.25">
      <c r="B45" s="11"/>
      <c r="C45" s="65" t="s">
        <v>34</v>
      </c>
      <c r="D45" s="66"/>
    </row>
    <row r="46" spans="1:33" x14ac:dyDescent="0.25">
      <c r="B46" s="103"/>
      <c r="C46" s="112" t="s">
        <v>109</v>
      </c>
      <c r="D46" s="68"/>
      <c r="E46" s="68"/>
      <c r="F46" s="69"/>
    </row>
    <row r="47" spans="1:33" x14ac:dyDescent="0.25">
      <c r="B47" s="7"/>
      <c r="C47" s="87" t="s">
        <v>35</v>
      </c>
      <c r="D47" s="111"/>
    </row>
    <row r="48" spans="1:33" x14ac:dyDescent="0.25">
      <c r="B48" s="83"/>
      <c r="C48" s="73" t="s">
        <v>105</v>
      </c>
      <c r="D48" s="85"/>
      <c r="E48" s="85"/>
      <c r="F48" s="86"/>
      <c r="G48" s="63"/>
      <c r="H48" s="87"/>
    </row>
    <row r="49" spans="2:8" x14ac:dyDescent="0.25">
      <c r="B49" s="84"/>
      <c r="C49" s="73" t="s">
        <v>106</v>
      </c>
      <c r="D49" s="85"/>
      <c r="E49" s="85"/>
      <c r="F49" s="85"/>
      <c r="G49" s="85"/>
      <c r="H49" s="85"/>
    </row>
  </sheetData>
  <mergeCells count="32">
    <mergeCell ref="M1:M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Y1:Y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F1:AF2"/>
    <mergeCell ref="AG1:AG2"/>
    <mergeCell ref="Z1:Z2"/>
    <mergeCell ref="AA1:AA2"/>
    <mergeCell ref="AB1:AB2"/>
    <mergeCell ref="AC1:AC2"/>
    <mergeCell ref="AD1:AD2"/>
    <mergeCell ref="AE1:AE2"/>
  </mergeCells>
  <pageMargins left="0.7" right="0.7" top="0.75" bottom="0.75" header="0.3" footer="0.3"/>
  <pageSetup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A6CBE-C251-4AB4-8A18-A413A559175B}">
  <dimension ref="A1:AG49"/>
  <sheetViews>
    <sheetView workbookViewId="0">
      <pane xSplit="2" ySplit="2" topLeftCell="M3" activePane="bottomRight" state="frozen"/>
      <selection pane="topRight" activeCell="C1" sqref="C1"/>
      <selection pane="bottomLeft" activeCell="A3" sqref="A3"/>
      <selection pane="bottomRight" activeCell="AD26" sqref="AD26"/>
    </sheetView>
  </sheetViews>
  <sheetFormatPr defaultRowHeight="15" x14ac:dyDescent="0.25"/>
  <cols>
    <col min="1" max="1" width="61" customWidth="1"/>
    <col min="2" max="2" width="10.7109375" customWidth="1"/>
    <col min="33" max="33" width="10.140625" customWidth="1"/>
  </cols>
  <sheetData>
    <row r="1" spans="1:33" ht="120.75" customHeight="1" x14ac:dyDescent="0.25">
      <c r="A1" s="167" t="s">
        <v>0</v>
      </c>
      <c r="B1" s="188" t="s">
        <v>1</v>
      </c>
      <c r="C1" s="186">
        <v>44652</v>
      </c>
      <c r="D1" s="186">
        <v>44653</v>
      </c>
      <c r="E1" s="186">
        <v>44654</v>
      </c>
      <c r="F1" s="186">
        <v>44655</v>
      </c>
      <c r="G1" s="186">
        <v>44656</v>
      </c>
      <c r="H1" s="186">
        <v>44657</v>
      </c>
      <c r="I1" s="186">
        <v>44658</v>
      </c>
      <c r="J1" s="186">
        <v>44659</v>
      </c>
      <c r="K1" s="186">
        <v>44660</v>
      </c>
      <c r="L1" s="186">
        <v>44661</v>
      </c>
      <c r="M1" s="186">
        <v>44662</v>
      </c>
      <c r="N1" s="186">
        <v>44663</v>
      </c>
      <c r="O1" s="186">
        <v>44664</v>
      </c>
      <c r="P1" s="186">
        <v>44665</v>
      </c>
      <c r="Q1" s="186">
        <v>44666</v>
      </c>
      <c r="R1" s="186">
        <v>44667</v>
      </c>
      <c r="S1" s="186">
        <v>44668</v>
      </c>
      <c r="T1" s="186">
        <v>44669</v>
      </c>
      <c r="U1" s="186">
        <v>44670</v>
      </c>
      <c r="V1" s="186">
        <v>44671</v>
      </c>
      <c r="W1" s="186">
        <v>44672</v>
      </c>
      <c r="X1" s="186">
        <v>44673</v>
      </c>
      <c r="Y1" s="186">
        <v>44674</v>
      </c>
      <c r="Z1" s="186">
        <v>44675</v>
      </c>
      <c r="AA1" s="186">
        <v>44676</v>
      </c>
      <c r="AB1" s="186">
        <v>44677</v>
      </c>
      <c r="AC1" s="186">
        <v>44678</v>
      </c>
      <c r="AD1" s="186">
        <v>44679</v>
      </c>
      <c r="AE1" s="186">
        <v>44680</v>
      </c>
      <c r="AF1" s="186">
        <v>44681</v>
      </c>
      <c r="AG1" s="186"/>
    </row>
    <row r="2" spans="1:33" ht="15.75" customHeight="1" thickBot="1" x14ac:dyDescent="0.3">
      <c r="A2" s="2" t="s">
        <v>2</v>
      </c>
      <c r="B2" s="189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</row>
    <row r="3" spans="1:33" ht="15.75" thickBot="1" x14ac:dyDescent="0.3">
      <c r="A3" s="3" t="s">
        <v>3</v>
      </c>
      <c r="B3" s="163">
        <v>135</v>
      </c>
      <c r="C3" s="27">
        <v>23</v>
      </c>
      <c r="D3" s="27">
        <v>27</v>
      </c>
      <c r="E3" s="75">
        <v>30</v>
      </c>
      <c r="F3" s="75">
        <v>18</v>
      </c>
      <c r="G3" s="75">
        <v>16</v>
      </c>
      <c r="H3" s="75">
        <v>21</v>
      </c>
      <c r="I3" s="75">
        <v>29</v>
      </c>
      <c r="J3" s="75">
        <v>13</v>
      </c>
      <c r="K3" s="75">
        <v>13</v>
      </c>
      <c r="L3" s="75">
        <v>17</v>
      </c>
      <c r="M3" s="75">
        <v>17</v>
      </c>
      <c r="N3" s="75">
        <v>18</v>
      </c>
      <c r="O3" s="7"/>
      <c r="P3" s="11">
        <v>19</v>
      </c>
      <c r="Q3" s="107">
        <v>17</v>
      </c>
      <c r="R3" s="107">
        <v>26</v>
      </c>
      <c r="S3" s="107">
        <v>22</v>
      </c>
      <c r="T3" s="107">
        <v>22</v>
      </c>
      <c r="U3" s="7"/>
      <c r="V3" s="7"/>
      <c r="W3" s="107">
        <v>24</v>
      </c>
      <c r="X3" s="11">
        <v>25</v>
      </c>
      <c r="Y3" s="107">
        <v>26</v>
      </c>
      <c r="Z3" s="107">
        <v>24</v>
      </c>
      <c r="AA3" s="107">
        <v>29</v>
      </c>
      <c r="AB3" s="107">
        <v>22</v>
      </c>
      <c r="AC3" s="107">
        <v>25</v>
      </c>
      <c r="AD3" s="7"/>
      <c r="AE3" s="107">
        <v>35</v>
      </c>
      <c r="AF3" s="7"/>
      <c r="AG3" s="141"/>
    </row>
    <row r="4" spans="1:33" ht="15.75" thickBot="1" x14ac:dyDescent="0.3">
      <c r="A4" s="5" t="s">
        <v>4</v>
      </c>
      <c r="B4" s="163">
        <v>24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7"/>
      <c r="M4" s="88">
        <v>0</v>
      </c>
      <c r="N4" s="88">
        <v>0</v>
      </c>
      <c r="O4" s="88">
        <v>0</v>
      </c>
      <c r="P4" s="88">
        <v>0</v>
      </c>
      <c r="Q4" s="105">
        <v>0</v>
      </c>
      <c r="R4" s="105">
        <v>0</v>
      </c>
      <c r="S4" s="105">
        <v>0</v>
      </c>
      <c r="T4" s="105">
        <v>0</v>
      </c>
      <c r="U4" s="105">
        <v>0</v>
      </c>
      <c r="V4" s="105">
        <v>0</v>
      </c>
      <c r="W4" s="105">
        <v>0</v>
      </c>
      <c r="X4" s="105">
        <v>0</v>
      </c>
      <c r="Y4" s="105">
        <v>0</v>
      </c>
      <c r="Z4" s="105">
        <v>0</v>
      </c>
      <c r="AA4" s="105">
        <v>0</v>
      </c>
      <c r="AB4" s="105">
        <v>0</v>
      </c>
      <c r="AC4" s="105">
        <v>0</v>
      </c>
      <c r="AD4" s="105">
        <v>0</v>
      </c>
      <c r="AE4" s="105">
        <v>0</v>
      </c>
      <c r="AF4" s="105">
        <v>0</v>
      </c>
      <c r="AG4" s="71"/>
    </row>
    <row r="5" spans="1:33" ht="15.75" thickBot="1" x14ac:dyDescent="0.3">
      <c r="A5" s="8" t="s">
        <v>5</v>
      </c>
      <c r="B5" s="164">
        <v>125</v>
      </c>
      <c r="C5" s="10">
        <v>54</v>
      </c>
      <c r="D5" s="11">
        <v>57</v>
      </c>
      <c r="E5" s="7"/>
      <c r="F5" s="11">
        <v>55</v>
      </c>
      <c r="G5" s="11">
        <v>58</v>
      </c>
      <c r="H5" s="11">
        <v>55</v>
      </c>
      <c r="I5" s="11">
        <v>59</v>
      </c>
      <c r="J5" s="11">
        <v>64</v>
      </c>
      <c r="K5" s="7"/>
      <c r="L5" s="7"/>
      <c r="M5" s="75">
        <v>57</v>
      </c>
      <c r="N5" s="75">
        <v>57</v>
      </c>
      <c r="O5" s="75">
        <v>59</v>
      </c>
      <c r="P5" s="11">
        <v>61</v>
      </c>
      <c r="Q5" s="11">
        <v>62</v>
      </c>
      <c r="R5" s="11">
        <v>60</v>
      </c>
      <c r="S5" s="7"/>
      <c r="T5" s="7"/>
      <c r="U5" s="136">
        <v>58</v>
      </c>
      <c r="V5" s="7"/>
      <c r="W5" s="11">
        <v>57</v>
      </c>
      <c r="X5" s="11">
        <v>59</v>
      </c>
      <c r="Y5" s="11">
        <v>60</v>
      </c>
      <c r="Z5" s="7"/>
      <c r="AA5" s="7"/>
      <c r="AB5" s="7"/>
      <c r="AC5" s="7"/>
      <c r="AD5" s="11">
        <v>63</v>
      </c>
      <c r="AE5" s="136">
        <v>65</v>
      </c>
      <c r="AF5" s="11">
        <v>66</v>
      </c>
      <c r="AG5" s="71"/>
    </row>
    <row r="6" spans="1:33" s="16" customFormat="1" ht="15.75" thickBot="1" x14ac:dyDescent="0.3">
      <c r="A6" s="12" t="s">
        <v>126</v>
      </c>
      <c r="B6" s="13">
        <f>SUM(B3,B4,B5,B33)</f>
        <v>324</v>
      </c>
      <c r="C6" s="14">
        <f t="shared" ref="C6:AF6" si="0">SUM(C3, C4,C5,C33)</f>
        <v>90</v>
      </c>
      <c r="D6" s="15">
        <f t="shared" si="0"/>
        <v>92</v>
      </c>
      <c r="E6" s="15">
        <f t="shared" si="0"/>
        <v>40</v>
      </c>
      <c r="F6" s="15">
        <f t="shared" si="0"/>
        <v>80</v>
      </c>
      <c r="G6" s="15">
        <f t="shared" si="0"/>
        <v>82</v>
      </c>
      <c r="H6" s="15">
        <f t="shared" si="0"/>
        <v>86</v>
      </c>
      <c r="I6" s="15">
        <f t="shared" si="0"/>
        <v>92</v>
      </c>
      <c r="J6" s="15">
        <f t="shared" si="0"/>
        <v>85</v>
      </c>
      <c r="K6" s="15">
        <f t="shared" si="0"/>
        <v>25</v>
      </c>
      <c r="L6" s="15">
        <f t="shared" si="0"/>
        <v>17</v>
      </c>
      <c r="M6" s="15">
        <f t="shared" si="0"/>
        <v>77</v>
      </c>
      <c r="N6" s="15">
        <f t="shared" si="0"/>
        <v>83</v>
      </c>
      <c r="O6" s="15">
        <f t="shared" si="0"/>
        <v>63</v>
      </c>
      <c r="P6" s="15">
        <f t="shared" si="0"/>
        <v>83</v>
      </c>
      <c r="Q6" s="15">
        <f t="shared" si="0"/>
        <v>85</v>
      </c>
      <c r="R6" s="15">
        <f t="shared" si="0"/>
        <v>86</v>
      </c>
      <c r="S6" s="15">
        <f t="shared" si="0"/>
        <v>25</v>
      </c>
      <c r="T6" s="15">
        <f t="shared" si="0"/>
        <v>22</v>
      </c>
      <c r="U6" s="15">
        <f t="shared" si="0"/>
        <v>58</v>
      </c>
      <c r="V6" s="15">
        <f t="shared" si="0"/>
        <v>0</v>
      </c>
      <c r="W6" s="15">
        <f t="shared" si="0"/>
        <v>88</v>
      </c>
      <c r="X6" s="15">
        <f t="shared" si="0"/>
        <v>88</v>
      </c>
      <c r="Y6" s="15">
        <f t="shared" si="0"/>
        <v>92</v>
      </c>
      <c r="Z6" s="15">
        <f t="shared" si="0"/>
        <v>26</v>
      </c>
      <c r="AA6" s="15">
        <f t="shared" si="0"/>
        <v>35</v>
      </c>
      <c r="AB6" s="15">
        <f t="shared" si="0"/>
        <v>29</v>
      </c>
      <c r="AC6" s="15">
        <f t="shared" si="0"/>
        <v>31</v>
      </c>
      <c r="AD6" s="15">
        <f t="shared" si="0"/>
        <v>67</v>
      </c>
      <c r="AE6" s="15">
        <f t="shared" si="0"/>
        <v>109</v>
      </c>
      <c r="AF6" s="15">
        <f t="shared" si="0"/>
        <v>75</v>
      </c>
      <c r="AG6" s="151"/>
    </row>
    <row r="7" spans="1:33" s="16" customFormat="1" ht="15.75" thickBot="1" x14ac:dyDescent="0.3">
      <c r="A7" s="17" t="s">
        <v>125</v>
      </c>
      <c r="B7" s="18">
        <f t="shared" ref="B7:AF7" si="1">SUM(B3,B33)</f>
        <v>175</v>
      </c>
      <c r="C7" s="19">
        <f t="shared" si="1"/>
        <v>36</v>
      </c>
      <c r="D7" s="20">
        <f t="shared" si="1"/>
        <v>35</v>
      </c>
      <c r="E7" s="20">
        <f t="shared" si="1"/>
        <v>40</v>
      </c>
      <c r="F7" s="20">
        <f t="shared" si="1"/>
        <v>25</v>
      </c>
      <c r="G7" s="20">
        <f>SUM(G3,G33)</f>
        <v>24</v>
      </c>
      <c r="H7" s="20">
        <f t="shared" si="1"/>
        <v>31</v>
      </c>
      <c r="I7" s="20">
        <f t="shared" si="1"/>
        <v>33</v>
      </c>
      <c r="J7" s="20">
        <f t="shared" si="1"/>
        <v>21</v>
      </c>
      <c r="K7" s="20">
        <f t="shared" si="1"/>
        <v>25</v>
      </c>
      <c r="L7" s="20">
        <f t="shared" si="1"/>
        <v>17</v>
      </c>
      <c r="M7" s="20">
        <f t="shared" si="1"/>
        <v>20</v>
      </c>
      <c r="N7" s="20">
        <f t="shared" si="1"/>
        <v>26</v>
      </c>
      <c r="O7" s="20">
        <f t="shared" si="1"/>
        <v>4</v>
      </c>
      <c r="P7" s="20">
        <f t="shared" si="1"/>
        <v>22</v>
      </c>
      <c r="Q7" s="20">
        <f t="shared" si="1"/>
        <v>23</v>
      </c>
      <c r="R7" s="20">
        <f t="shared" si="1"/>
        <v>26</v>
      </c>
      <c r="S7" s="20">
        <f t="shared" si="1"/>
        <v>25</v>
      </c>
      <c r="T7" s="20">
        <f t="shared" si="1"/>
        <v>22</v>
      </c>
      <c r="U7" s="20">
        <f t="shared" si="1"/>
        <v>0</v>
      </c>
      <c r="V7" s="20">
        <f t="shared" si="1"/>
        <v>0</v>
      </c>
      <c r="W7" s="20">
        <f t="shared" si="1"/>
        <v>31</v>
      </c>
      <c r="X7" s="20">
        <f t="shared" si="1"/>
        <v>29</v>
      </c>
      <c r="Y7" s="20">
        <f t="shared" si="1"/>
        <v>32</v>
      </c>
      <c r="Z7" s="20">
        <f t="shared" si="1"/>
        <v>26</v>
      </c>
      <c r="AA7" s="20">
        <f t="shared" si="1"/>
        <v>35</v>
      </c>
      <c r="AB7" s="20">
        <f t="shared" si="1"/>
        <v>29</v>
      </c>
      <c r="AC7" s="20">
        <f t="shared" si="1"/>
        <v>31</v>
      </c>
      <c r="AD7" s="20">
        <f t="shared" si="1"/>
        <v>4</v>
      </c>
      <c r="AE7" s="20">
        <f t="shared" si="1"/>
        <v>44</v>
      </c>
      <c r="AF7" s="20">
        <f t="shared" si="1"/>
        <v>9</v>
      </c>
      <c r="AG7" s="72"/>
    </row>
    <row r="8" spans="1:33" ht="15.75" thickBot="1" x14ac:dyDescent="0.3">
      <c r="A8" s="21" t="s">
        <v>8</v>
      </c>
      <c r="B8" s="22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5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171"/>
    </row>
    <row r="9" spans="1:33" ht="16.899999999999999" customHeight="1" thickBot="1" x14ac:dyDescent="0.3">
      <c r="A9" s="3" t="s">
        <v>130</v>
      </c>
      <c r="B9" s="9">
        <v>80</v>
      </c>
      <c r="C9" s="157">
        <v>0</v>
      </c>
      <c r="D9" s="75">
        <v>4</v>
      </c>
      <c r="E9" s="105">
        <v>0</v>
      </c>
      <c r="F9" s="105">
        <v>0</v>
      </c>
      <c r="G9" s="105">
        <v>0</v>
      </c>
      <c r="H9" s="11">
        <v>2</v>
      </c>
      <c r="I9" s="11">
        <v>2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  <c r="P9" s="10">
        <v>5</v>
      </c>
      <c r="Q9" s="105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11">
        <v>1</v>
      </c>
      <c r="Y9" s="75">
        <v>2</v>
      </c>
      <c r="Z9" s="75">
        <v>2</v>
      </c>
      <c r="AA9" s="7"/>
      <c r="AB9" s="88">
        <v>0</v>
      </c>
      <c r="AC9" s="88">
        <v>0</v>
      </c>
      <c r="AD9" s="75">
        <v>1</v>
      </c>
      <c r="AE9" s="75">
        <v>3</v>
      </c>
      <c r="AF9" s="75">
        <v>3</v>
      </c>
      <c r="AG9" s="70"/>
    </row>
    <row r="10" spans="1:33" ht="16.899999999999999" customHeight="1" thickBot="1" x14ac:dyDescent="0.3">
      <c r="A10" s="8" t="s">
        <v>10</v>
      </c>
      <c r="B10" s="9">
        <v>40</v>
      </c>
      <c r="C10" s="10">
        <v>7</v>
      </c>
      <c r="D10" s="10">
        <v>8</v>
      </c>
      <c r="E10" s="10">
        <v>6</v>
      </c>
      <c r="F10" s="11">
        <v>4</v>
      </c>
      <c r="G10" s="11">
        <v>5</v>
      </c>
      <c r="H10" s="11">
        <v>5</v>
      </c>
      <c r="I10" s="11">
        <v>8</v>
      </c>
      <c r="J10" s="11">
        <v>5</v>
      </c>
      <c r="K10" s="11">
        <v>2</v>
      </c>
      <c r="L10" s="7"/>
      <c r="M10" s="11">
        <v>1</v>
      </c>
      <c r="N10" s="11">
        <v>4</v>
      </c>
      <c r="O10" s="11">
        <v>4</v>
      </c>
      <c r="P10" s="11">
        <v>5</v>
      </c>
      <c r="Q10" s="11">
        <v>5</v>
      </c>
      <c r="R10" s="11">
        <v>4</v>
      </c>
      <c r="S10" s="11">
        <v>1</v>
      </c>
      <c r="T10" s="11">
        <v>2</v>
      </c>
      <c r="U10" s="88">
        <v>0</v>
      </c>
      <c r="V10" s="11">
        <v>3</v>
      </c>
      <c r="W10" s="11">
        <v>5</v>
      </c>
      <c r="X10" s="11">
        <v>3</v>
      </c>
      <c r="Y10" s="11">
        <v>2</v>
      </c>
      <c r="Z10" s="11">
        <v>2</v>
      </c>
      <c r="AA10" s="11">
        <v>2</v>
      </c>
      <c r="AB10" s="11">
        <v>8</v>
      </c>
      <c r="AC10" s="11">
        <v>10</v>
      </c>
      <c r="AD10" s="11">
        <v>8</v>
      </c>
      <c r="AE10" s="7"/>
      <c r="AF10" s="11">
        <v>6</v>
      </c>
      <c r="AG10" s="144"/>
    </row>
    <row r="11" spans="1:33" ht="15.75" thickBot="1" x14ac:dyDescent="0.3">
      <c r="A11" s="28" t="s">
        <v>124</v>
      </c>
      <c r="B11" s="29">
        <f t="shared" ref="B11:AF11" si="2">SUM(B9:B10)</f>
        <v>120</v>
      </c>
      <c r="C11" s="14">
        <f t="shared" si="2"/>
        <v>7</v>
      </c>
      <c r="D11" s="15">
        <f t="shared" si="2"/>
        <v>12</v>
      </c>
      <c r="E11" s="15">
        <f t="shared" si="2"/>
        <v>6</v>
      </c>
      <c r="F11" s="15">
        <f t="shared" si="2"/>
        <v>4</v>
      </c>
      <c r="G11" s="15">
        <f t="shared" si="2"/>
        <v>5</v>
      </c>
      <c r="H11" s="15">
        <f t="shared" si="2"/>
        <v>7</v>
      </c>
      <c r="I11" s="15">
        <f t="shared" si="2"/>
        <v>10</v>
      </c>
      <c r="J11" s="15">
        <f t="shared" si="2"/>
        <v>5</v>
      </c>
      <c r="K11" s="15">
        <f t="shared" si="2"/>
        <v>2</v>
      </c>
      <c r="L11" s="15">
        <f t="shared" si="2"/>
        <v>0</v>
      </c>
      <c r="M11" s="15">
        <f t="shared" si="2"/>
        <v>1</v>
      </c>
      <c r="N11" s="15">
        <f t="shared" si="2"/>
        <v>4</v>
      </c>
      <c r="O11" s="15">
        <f t="shared" si="2"/>
        <v>4</v>
      </c>
      <c r="P11" s="15">
        <f t="shared" si="2"/>
        <v>10</v>
      </c>
      <c r="Q11" s="15">
        <f t="shared" si="2"/>
        <v>5</v>
      </c>
      <c r="R11" s="15">
        <f t="shared" si="2"/>
        <v>4</v>
      </c>
      <c r="S11" s="15">
        <f t="shared" si="2"/>
        <v>1</v>
      </c>
      <c r="T11" s="15">
        <f t="shared" si="2"/>
        <v>2</v>
      </c>
      <c r="U11" s="15">
        <f t="shared" si="2"/>
        <v>0</v>
      </c>
      <c r="V11" s="15">
        <f t="shared" si="2"/>
        <v>3</v>
      </c>
      <c r="W11" s="15">
        <f t="shared" si="2"/>
        <v>5</v>
      </c>
      <c r="X11" s="15">
        <f t="shared" si="2"/>
        <v>4</v>
      </c>
      <c r="Y11" s="15">
        <f t="shared" si="2"/>
        <v>4</v>
      </c>
      <c r="Z11" s="15">
        <f t="shared" si="2"/>
        <v>4</v>
      </c>
      <c r="AA11" s="15">
        <f t="shared" si="2"/>
        <v>2</v>
      </c>
      <c r="AB11" s="15">
        <f t="shared" si="2"/>
        <v>8</v>
      </c>
      <c r="AC11" s="15">
        <f t="shared" si="2"/>
        <v>10</v>
      </c>
      <c r="AD11" s="15">
        <f t="shared" si="2"/>
        <v>9</v>
      </c>
      <c r="AE11" s="15">
        <f t="shared" si="2"/>
        <v>3</v>
      </c>
      <c r="AF11" s="15">
        <f t="shared" si="2"/>
        <v>9</v>
      </c>
      <c r="AG11" s="151"/>
    </row>
    <row r="12" spans="1:33" ht="15.75" thickBot="1" x14ac:dyDescent="0.3">
      <c r="A12" s="30" t="s">
        <v>123</v>
      </c>
      <c r="B12" s="18">
        <f t="shared" ref="B12:AF12" si="3">SUM(B9:B9)</f>
        <v>80</v>
      </c>
      <c r="C12" s="19">
        <f t="shared" si="3"/>
        <v>0</v>
      </c>
      <c r="D12" s="20">
        <f t="shared" si="3"/>
        <v>4</v>
      </c>
      <c r="E12" s="20">
        <f t="shared" si="3"/>
        <v>0</v>
      </c>
      <c r="F12" s="20">
        <f t="shared" si="3"/>
        <v>0</v>
      </c>
      <c r="G12" s="20">
        <f t="shared" si="3"/>
        <v>0</v>
      </c>
      <c r="H12" s="20">
        <f t="shared" si="3"/>
        <v>2</v>
      </c>
      <c r="I12" s="20">
        <f t="shared" si="3"/>
        <v>2</v>
      </c>
      <c r="J12" s="20">
        <f t="shared" si="3"/>
        <v>0</v>
      </c>
      <c r="K12" s="20">
        <f t="shared" si="3"/>
        <v>0</v>
      </c>
      <c r="L12" s="20">
        <f t="shared" si="3"/>
        <v>0</v>
      </c>
      <c r="M12" s="20">
        <f t="shared" si="3"/>
        <v>0</v>
      </c>
      <c r="N12" s="20">
        <f t="shared" si="3"/>
        <v>0</v>
      </c>
      <c r="O12" s="20">
        <f t="shared" si="3"/>
        <v>0</v>
      </c>
      <c r="P12" s="20">
        <f t="shared" si="3"/>
        <v>5</v>
      </c>
      <c r="Q12" s="20">
        <f t="shared" si="3"/>
        <v>0</v>
      </c>
      <c r="R12" s="20">
        <f t="shared" si="3"/>
        <v>0</v>
      </c>
      <c r="S12" s="20">
        <f t="shared" si="3"/>
        <v>0</v>
      </c>
      <c r="T12" s="20">
        <f t="shared" si="3"/>
        <v>0</v>
      </c>
      <c r="U12" s="20">
        <f t="shared" si="3"/>
        <v>0</v>
      </c>
      <c r="V12" s="20">
        <f t="shared" si="3"/>
        <v>0</v>
      </c>
      <c r="W12" s="20">
        <f t="shared" si="3"/>
        <v>0</v>
      </c>
      <c r="X12" s="20">
        <f t="shared" si="3"/>
        <v>1</v>
      </c>
      <c r="Y12" s="20">
        <f t="shared" si="3"/>
        <v>2</v>
      </c>
      <c r="Z12" s="20">
        <f t="shared" si="3"/>
        <v>2</v>
      </c>
      <c r="AA12" s="20">
        <f t="shared" si="3"/>
        <v>0</v>
      </c>
      <c r="AB12" s="20">
        <f t="shared" si="3"/>
        <v>0</v>
      </c>
      <c r="AC12" s="20">
        <f t="shared" si="3"/>
        <v>0</v>
      </c>
      <c r="AD12" s="20">
        <f t="shared" si="3"/>
        <v>1</v>
      </c>
      <c r="AE12" s="20">
        <f t="shared" si="3"/>
        <v>3</v>
      </c>
      <c r="AF12" s="20">
        <f t="shared" si="3"/>
        <v>3</v>
      </c>
      <c r="AG12" s="72"/>
    </row>
    <row r="13" spans="1:33" ht="15.75" thickBot="1" x14ac:dyDescent="0.3">
      <c r="A13" s="31" t="s">
        <v>13</v>
      </c>
      <c r="B13" s="32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5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171"/>
    </row>
    <row r="14" spans="1:33" ht="16.149999999999999" customHeight="1" thickBot="1" x14ac:dyDescent="0.3">
      <c r="A14" s="8" t="s">
        <v>14</v>
      </c>
      <c r="B14" s="33">
        <v>80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v>0</v>
      </c>
      <c r="W14" s="105">
        <v>0</v>
      </c>
      <c r="X14" s="105">
        <v>0</v>
      </c>
      <c r="Y14" s="105">
        <v>0</v>
      </c>
      <c r="Z14" s="105">
        <v>0</v>
      </c>
      <c r="AA14" s="105">
        <v>0</v>
      </c>
      <c r="AB14" s="105">
        <v>0</v>
      </c>
      <c r="AC14" s="105">
        <v>0</v>
      </c>
      <c r="AD14" s="105">
        <v>0</v>
      </c>
      <c r="AE14" s="105">
        <v>0</v>
      </c>
      <c r="AF14" s="105">
        <v>0</v>
      </c>
      <c r="AG14" s="71"/>
    </row>
    <row r="15" spans="1:33" ht="15.75" thickBot="1" x14ac:dyDescent="0.3">
      <c r="A15" s="34" t="s">
        <v>122</v>
      </c>
      <c r="B15" s="35">
        <f t="shared" ref="B15:AF15" si="4">SUM(B14:B14)</f>
        <v>80</v>
      </c>
      <c r="C15" s="20">
        <f t="shared" si="4"/>
        <v>0</v>
      </c>
      <c r="D15" s="20">
        <f t="shared" si="4"/>
        <v>0</v>
      </c>
      <c r="E15" s="20">
        <f t="shared" si="4"/>
        <v>0</v>
      </c>
      <c r="F15" s="20">
        <f t="shared" si="4"/>
        <v>0</v>
      </c>
      <c r="G15" s="20">
        <f t="shared" si="4"/>
        <v>0</v>
      </c>
      <c r="H15" s="20">
        <f t="shared" si="4"/>
        <v>0</v>
      </c>
      <c r="I15" s="20">
        <f t="shared" si="4"/>
        <v>0</v>
      </c>
      <c r="J15" s="20">
        <f t="shared" si="4"/>
        <v>0</v>
      </c>
      <c r="K15" s="20">
        <f t="shared" si="4"/>
        <v>0</v>
      </c>
      <c r="L15" s="20">
        <f t="shared" si="4"/>
        <v>0</v>
      </c>
      <c r="M15" s="20">
        <f t="shared" si="4"/>
        <v>0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20">
        <f t="shared" si="4"/>
        <v>0</v>
      </c>
      <c r="R15" s="20">
        <f t="shared" si="4"/>
        <v>0</v>
      </c>
      <c r="S15" s="20">
        <f t="shared" si="4"/>
        <v>0</v>
      </c>
      <c r="T15" s="20">
        <f t="shared" si="4"/>
        <v>0</v>
      </c>
      <c r="U15" s="20">
        <f t="shared" si="4"/>
        <v>0</v>
      </c>
      <c r="V15" s="20">
        <f t="shared" si="4"/>
        <v>0</v>
      </c>
      <c r="W15" s="20">
        <f t="shared" si="4"/>
        <v>0</v>
      </c>
      <c r="X15" s="20">
        <f t="shared" si="4"/>
        <v>0</v>
      </c>
      <c r="Y15" s="20">
        <f t="shared" si="4"/>
        <v>0</v>
      </c>
      <c r="Z15" s="20">
        <f t="shared" si="4"/>
        <v>0</v>
      </c>
      <c r="AA15" s="20">
        <f t="shared" si="4"/>
        <v>0</v>
      </c>
      <c r="AB15" s="20">
        <f t="shared" si="4"/>
        <v>0</v>
      </c>
      <c r="AC15" s="20">
        <f t="shared" si="4"/>
        <v>0</v>
      </c>
      <c r="AD15" s="20">
        <f t="shared" si="4"/>
        <v>0</v>
      </c>
      <c r="AE15" s="20">
        <f t="shared" si="4"/>
        <v>0</v>
      </c>
      <c r="AF15" s="20">
        <f t="shared" si="4"/>
        <v>0</v>
      </c>
      <c r="AG15" s="72"/>
    </row>
    <row r="16" spans="1:33" ht="15.75" thickBot="1" x14ac:dyDescent="0.3">
      <c r="A16" s="36" t="s">
        <v>16</v>
      </c>
      <c r="B16" s="22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5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171"/>
    </row>
    <row r="17" spans="1:33" ht="29.45" customHeight="1" thickBot="1" x14ac:dyDescent="0.3">
      <c r="A17" s="37" t="s">
        <v>131</v>
      </c>
      <c r="B17" s="38">
        <v>80</v>
      </c>
      <c r="C17" s="49">
        <v>6</v>
      </c>
      <c r="D17" s="49">
        <v>7</v>
      </c>
      <c r="E17" s="180">
        <v>0</v>
      </c>
      <c r="F17" s="106">
        <v>5</v>
      </c>
      <c r="G17" s="106">
        <v>8</v>
      </c>
      <c r="H17" s="106">
        <v>17</v>
      </c>
      <c r="I17" s="106">
        <v>16</v>
      </c>
      <c r="J17" s="106">
        <v>24</v>
      </c>
      <c r="K17" s="106">
        <v>27</v>
      </c>
      <c r="L17" s="106">
        <v>19</v>
      </c>
      <c r="M17" s="106">
        <v>23</v>
      </c>
      <c r="N17" s="106">
        <v>21</v>
      </c>
      <c r="O17" s="106">
        <v>10</v>
      </c>
      <c r="P17" s="106">
        <v>15</v>
      </c>
      <c r="Q17" s="106">
        <v>18</v>
      </c>
      <c r="R17" s="106">
        <v>15</v>
      </c>
      <c r="S17" s="106">
        <v>16</v>
      </c>
      <c r="T17" s="106">
        <v>12</v>
      </c>
      <c r="U17" s="106">
        <v>17</v>
      </c>
      <c r="V17" s="106">
        <v>11</v>
      </c>
      <c r="W17" s="106">
        <v>7</v>
      </c>
      <c r="X17" s="165">
        <v>0</v>
      </c>
      <c r="Y17" s="165">
        <v>0</v>
      </c>
      <c r="Z17" s="165">
        <v>0</v>
      </c>
      <c r="AA17" s="106">
        <v>4</v>
      </c>
      <c r="AB17" s="165">
        <v>0</v>
      </c>
      <c r="AC17" s="165">
        <v>0</v>
      </c>
      <c r="AD17" s="137">
        <v>6</v>
      </c>
      <c r="AE17" s="137">
        <v>16</v>
      </c>
      <c r="AF17" s="137">
        <v>28</v>
      </c>
      <c r="AG17" s="145"/>
    </row>
    <row r="18" spans="1:33" ht="29.25" customHeight="1" thickBot="1" x14ac:dyDescent="0.3">
      <c r="A18" s="39" t="s">
        <v>18</v>
      </c>
      <c r="B18" s="4">
        <v>40</v>
      </c>
      <c r="C18" s="40">
        <v>1</v>
      </c>
      <c r="D18" s="10">
        <v>1</v>
      </c>
      <c r="E18" s="76">
        <v>1</v>
      </c>
      <c r="F18" s="11">
        <v>2</v>
      </c>
      <c r="G18" s="76">
        <v>2</v>
      </c>
      <c r="H18" s="76">
        <v>5</v>
      </c>
      <c r="I18" s="76">
        <v>2</v>
      </c>
      <c r="J18" s="11">
        <v>4</v>
      </c>
      <c r="K18" s="11">
        <v>3</v>
      </c>
      <c r="L18" s="7"/>
      <c r="M18" s="11">
        <v>2</v>
      </c>
      <c r="N18" s="11">
        <v>3</v>
      </c>
      <c r="O18" s="11">
        <v>3</v>
      </c>
      <c r="P18" s="76">
        <v>5</v>
      </c>
      <c r="Q18" s="76">
        <v>4</v>
      </c>
      <c r="R18" s="11">
        <v>2</v>
      </c>
      <c r="S18" s="11">
        <v>3</v>
      </c>
      <c r="T18" s="11">
        <v>2</v>
      </c>
      <c r="U18" s="11">
        <v>2</v>
      </c>
      <c r="V18" s="11">
        <v>6</v>
      </c>
      <c r="W18" s="76">
        <v>2</v>
      </c>
      <c r="X18" s="76">
        <v>4</v>
      </c>
      <c r="Y18" s="76">
        <v>2</v>
      </c>
      <c r="Z18" s="106">
        <v>2</v>
      </c>
      <c r="AA18" s="106">
        <v>1</v>
      </c>
      <c r="AB18" s="106">
        <v>1</v>
      </c>
      <c r="AC18" s="128">
        <v>0</v>
      </c>
      <c r="AD18" s="193">
        <v>1</v>
      </c>
      <c r="AE18" s="7"/>
      <c r="AF18" s="139">
        <v>0</v>
      </c>
      <c r="AG18" s="144"/>
    </row>
    <row r="19" spans="1:33" ht="29.45" customHeight="1" thickBot="1" x14ac:dyDescent="0.3">
      <c r="A19" s="8" t="s">
        <v>19</v>
      </c>
      <c r="B19" s="9">
        <v>2</v>
      </c>
      <c r="C19" s="41">
        <v>1</v>
      </c>
      <c r="D19" s="41">
        <v>1</v>
      </c>
      <c r="E19" s="11">
        <v>1</v>
      </c>
      <c r="F19" s="11">
        <v>1</v>
      </c>
      <c r="G19" s="10">
        <v>1</v>
      </c>
      <c r="H19" s="10">
        <v>1</v>
      </c>
      <c r="I19" s="10">
        <v>1</v>
      </c>
      <c r="J19" s="11">
        <v>1</v>
      </c>
      <c r="K19" s="11">
        <v>1</v>
      </c>
      <c r="L19" s="7"/>
      <c r="M19" s="105">
        <v>0</v>
      </c>
      <c r="N19" s="105">
        <v>0</v>
      </c>
      <c r="O19" s="106">
        <v>1</v>
      </c>
      <c r="P19" s="11">
        <v>1</v>
      </c>
      <c r="Q19" s="11">
        <v>1</v>
      </c>
      <c r="R19" s="11">
        <v>1</v>
      </c>
      <c r="S19" s="11">
        <v>1</v>
      </c>
      <c r="T19" s="11">
        <v>1</v>
      </c>
      <c r="U19" s="11">
        <v>2</v>
      </c>
      <c r="V19" s="11">
        <v>1</v>
      </c>
      <c r="W19" s="11">
        <v>1</v>
      </c>
      <c r="X19" s="11">
        <v>1</v>
      </c>
      <c r="Y19" s="11">
        <v>1</v>
      </c>
      <c r="Z19" s="76">
        <v>1</v>
      </c>
      <c r="AA19" s="128">
        <v>0</v>
      </c>
      <c r="AB19" s="128">
        <v>0</v>
      </c>
      <c r="AC19" s="76">
        <v>1</v>
      </c>
      <c r="AD19" s="11">
        <v>1</v>
      </c>
      <c r="AE19" s="7"/>
      <c r="AF19" s="11">
        <v>1</v>
      </c>
      <c r="AG19" s="144"/>
    </row>
    <row r="20" spans="1:33" ht="15.75" thickBot="1" x14ac:dyDescent="0.3">
      <c r="A20" s="42" t="s">
        <v>121</v>
      </c>
      <c r="B20" s="18">
        <f t="shared" ref="B20:AF20" si="5">SUM(B17:B19)</f>
        <v>122</v>
      </c>
      <c r="C20" s="14">
        <f t="shared" si="5"/>
        <v>8</v>
      </c>
      <c r="D20" s="15">
        <f t="shared" si="5"/>
        <v>9</v>
      </c>
      <c r="E20" s="15">
        <f t="shared" si="5"/>
        <v>2</v>
      </c>
      <c r="F20" s="15">
        <f t="shared" si="5"/>
        <v>8</v>
      </c>
      <c r="G20" s="15">
        <f t="shared" si="5"/>
        <v>11</v>
      </c>
      <c r="H20" s="15">
        <f t="shared" si="5"/>
        <v>23</v>
      </c>
      <c r="I20" s="15">
        <f t="shared" si="5"/>
        <v>19</v>
      </c>
      <c r="J20" s="15">
        <f t="shared" si="5"/>
        <v>29</v>
      </c>
      <c r="K20" s="15">
        <f t="shared" si="5"/>
        <v>31</v>
      </c>
      <c r="L20" s="15">
        <f t="shared" si="5"/>
        <v>19</v>
      </c>
      <c r="M20" s="15">
        <f t="shared" si="5"/>
        <v>25</v>
      </c>
      <c r="N20" s="15">
        <f t="shared" si="5"/>
        <v>24</v>
      </c>
      <c r="O20" s="15">
        <f t="shared" si="5"/>
        <v>14</v>
      </c>
      <c r="P20" s="15">
        <f t="shared" si="5"/>
        <v>21</v>
      </c>
      <c r="Q20" s="15">
        <f t="shared" si="5"/>
        <v>23</v>
      </c>
      <c r="R20" s="15">
        <f t="shared" si="5"/>
        <v>18</v>
      </c>
      <c r="S20" s="15">
        <f t="shared" si="5"/>
        <v>20</v>
      </c>
      <c r="T20" s="15">
        <f t="shared" si="5"/>
        <v>15</v>
      </c>
      <c r="U20" s="15">
        <f t="shared" si="5"/>
        <v>21</v>
      </c>
      <c r="V20" s="15">
        <f t="shared" si="5"/>
        <v>18</v>
      </c>
      <c r="W20" s="15">
        <f t="shared" si="5"/>
        <v>10</v>
      </c>
      <c r="X20" s="15">
        <f t="shared" si="5"/>
        <v>5</v>
      </c>
      <c r="Y20" s="15">
        <f t="shared" si="5"/>
        <v>3</v>
      </c>
      <c r="Z20" s="15">
        <f t="shared" si="5"/>
        <v>3</v>
      </c>
      <c r="AA20" s="15">
        <f t="shared" si="5"/>
        <v>5</v>
      </c>
      <c r="AB20" s="15">
        <f t="shared" si="5"/>
        <v>1</v>
      </c>
      <c r="AC20" s="15">
        <f t="shared" si="5"/>
        <v>1</v>
      </c>
      <c r="AD20" s="15">
        <f t="shared" si="5"/>
        <v>8</v>
      </c>
      <c r="AE20" s="15">
        <f t="shared" si="5"/>
        <v>16</v>
      </c>
      <c r="AF20" s="15">
        <f t="shared" si="5"/>
        <v>29</v>
      </c>
      <c r="AG20" s="151"/>
    </row>
    <row r="21" spans="1:33" ht="15.75" thickBot="1" x14ac:dyDescent="0.3">
      <c r="A21" s="43" t="s">
        <v>120</v>
      </c>
      <c r="B21" s="18">
        <f t="shared" ref="B21:AF21" si="6">SUM(B17)</f>
        <v>80</v>
      </c>
      <c r="C21" s="19">
        <f t="shared" si="6"/>
        <v>6</v>
      </c>
      <c r="D21" s="20">
        <f t="shared" si="6"/>
        <v>7</v>
      </c>
      <c r="E21" s="20">
        <f t="shared" si="6"/>
        <v>0</v>
      </c>
      <c r="F21" s="20">
        <f t="shared" si="6"/>
        <v>5</v>
      </c>
      <c r="G21" s="20">
        <f t="shared" si="6"/>
        <v>8</v>
      </c>
      <c r="H21" s="20">
        <f t="shared" si="6"/>
        <v>17</v>
      </c>
      <c r="I21" s="20">
        <f t="shared" si="6"/>
        <v>16</v>
      </c>
      <c r="J21" s="20">
        <f t="shared" si="6"/>
        <v>24</v>
      </c>
      <c r="K21" s="20">
        <f t="shared" si="6"/>
        <v>27</v>
      </c>
      <c r="L21" s="20">
        <f t="shared" si="6"/>
        <v>19</v>
      </c>
      <c r="M21" s="20">
        <f t="shared" si="6"/>
        <v>23</v>
      </c>
      <c r="N21" s="20">
        <f t="shared" si="6"/>
        <v>21</v>
      </c>
      <c r="O21" s="20">
        <f t="shared" si="6"/>
        <v>10</v>
      </c>
      <c r="P21" s="20">
        <f t="shared" si="6"/>
        <v>15</v>
      </c>
      <c r="Q21" s="20">
        <f t="shared" si="6"/>
        <v>18</v>
      </c>
      <c r="R21" s="20">
        <f t="shared" si="6"/>
        <v>15</v>
      </c>
      <c r="S21" s="20">
        <f t="shared" si="6"/>
        <v>16</v>
      </c>
      <c r="T21" s="20">
        <f t="shared" si="6"/>
        <v>12</v>
      </c>
      <c r="U21" s="20">
        <f t="shared" si="6"/>
        <v>17</v>
      </c>
      <c r="V21" s="20">
        <f t="shared" si="6"/>
        <v>11</v>
      </c>
      <c r="W21" s="20">
        <f t="shared" si="6"/>
        <v>7</v>
      </c>
      <c r="X21" s="20">
        <f t="shared" si="6"/>
        <v>0</v>
      </c>
      <c r="Y21" s="20">
        <f t="shared" si="6"/>
        <v>0</v>
      </c>
      <c r="Z21" s="20">
        <f t="shared" si="6"/>
        <v>0</v>
      </c>
      <c r="AA21" s="20">
        <f t="shared" si="6"/>
        <v>4</v>
      </c>
      <c r="AB21" s="20">
        <f t="shared" si="6"/>
        <v>0</v>
      </c>
      <c r="AC21" s="20">
        <f t="shared" si="6"/>
        <v>0</v>
      </c>
      <c r="AD21" s="20">
        <f t="shared" si="6"/>
        <v>6</v>
      </c>
      <c r="AE21" s="20">
        <f t="shared" si="6"/>
        <v>16</v>
      </c>
      <c r="AF21" s="20">
        <f t="shared" si="6"/>
        <v>28</v>
      </c>
      <c r="AG21" s="72"/>
    </row>
    <row r="22" spans="1:33" ht="15.75" thickBot="1" x14ac:dyDescent="0.3">
      <c r="A22" s="44" t="s">
        <v>111</v>
      </c>
      <c r="B22" s="45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172"/>
    </row>
    <row r="23" spans="1:33" ht="15.6" customHeight="1" thickBot="1" x14ac:dyDescent="0.3">
      <c r="A23" s="8" t="s">
        <v>22</v>
      </c>
      <c r="B23" s="9">
        <v>44</v>
      </c>
      <c r="C23" s="49">
        <v>24</v>
      </c>
      <c r="D23" s="11">
        <v>25</v>
      </c>
      <c r="E23" s="7"/>
      <c r="F23" s="75">
        <v>21</v>
      </c>
      <c r="G23" s="11">
        <v>21</v>
      </c>
      <c r="H23" s="75">
        <v>22</v>
      </c>
      <c r="I23" s="75">
        <v>23</v>
      </c>
      <c r="J23" s="11">
        <v>23</v>
      </c>
      <c r="K23" s="75">
        <v>29</v>
      </c>
      <c r="L23" s="75">
        <v>25</v>
      </c>
      <c r="M23" s="75">
        <v>23</v>
      </c>
      <c r="N23" s="75">
        <v>21</v>
      </c>
      <c r="O23" s="7"/>
      <c r="P23" s="11">
        <v>21</v>
      </c>
      <c r="Q23" s="11">
        <v>22</v>
      </c>
      <c r="R23" s="11">
        <v>25</v>
      </c>
      <c r="S23" s="7"/>
      <c r="T23" s="181">
        <v>24</v>
      </c>
      <c r="U23" s="11">
        <v>19</v>
      </c>
      <c r="V23" s="11">
        <v>17</v>
      </c>
      <c r="W23" s="11">
        <v>18</v>
      </c>
      <c r="X23" s="75">
        <v>17</v>
      </c>
      <c r="Y23" s="7"/>
      <c r="Z23" s="75">
        <v>19</v>
      </c>
      <c r="AA23" s="75">
        <v>19</v>
      </c>
      <c r="AB23" s="75">
        <v>4</v>
      </c>
      <c r="AC23" s="75">
        <v>16</v>
      </c>
      <c r="AD23" s="75">
        <v>20</v>
      </c>
      <c r="AE23" s="75">
        <v>16</v>
      </c>
      <c r="AF23" s="75">
        <v>22</v>
      </c>
      <c r="AG23" s="70"/>
    </row>
    <row r="24" spans="1:33" ht="15.75" thickBot="1" x14ac:dyDescent="0.3">
      <c r="A24" s="113" t="s">
        <v>119</v>
      </c>
      <c r="B24" s="29">
        <f t="shared" ref="B24:AF24" si="7">SUM(B23:B23)</f>
        <v>44</v>
      </c>
      <c r="C24" s="19">
        <f t="shared" si="7"/>
        <v>24</v>
      </c>
      <c r="D24" s="20">
        <f t="shared" si="7"/>
        <v>25</v>
      </c>
      <c r="E24" s="20">
        <f t="shared" si="7"/>
        <v>0</v>
      </c>
      <c r="F24" s="20">
        <f t="shared" si="7"/>
        <v>21</v>
      </c>
      <c r="G24" s="20">
        <f t="shared" si="7"/>
        <v>21</v>
      </c>
      <c r="H24" s="20">
        <f t="shared" si="7"/>
        <v>22</v>
      </c>
      <c r="I24" s="20">
        <f t="shared" si="7"/>
        <v>23</v>
      </c>
      <c r="J24" s="20">
        <f t="shared" si="7"/>
        <v>23</v>
      </c>
      <c r="K24" s="20">
        <f t="shared" si="7"/>
        <v>29</v>
      </c>
      <c r="L24" s="20">
        <f t="shared" si="7"/>
        <v>25</v>
      </c>
      <c r="M24" s="20">
        <f t="shared" si="7"/>
        <v>23</v>
      </c>
      <c r="N24" s="20">
        <f t="shared" si="7"/>
        <v>21</v>
      </c>
      <c r="O24" s="20">
        <f t="shared" si="7"/>
        <v>0</v>
      </c>
      <c r="P24" s="20">
        <f t="shared" si="7"/>
        <v>21</v>
      </c>
      <c r="Q24" s="20">
        <f t="shared" si="7"/>
        <v>22</v>
      </c>
      <c r="R24" s="20">
        <f t="shared" si="7"/>
        <v>25</v>
      </c>
      <c r="S24" s="20">
        <f t="shared" si="7"/>
        <v>0</v>
      </c>
      <c r="T24" s="20">
        <f t="shared" si="7"/>
        <v>24</v>
      </c>
      <c r="U24" s="20">
        <f t="shared" si="7"/>
        <v>19</v>
      </c>
      <c r="V24" s="20">
        <f t="shared" si="7"/>
        <v>17</v>
      </c>
      <c r="W24" s="20">
        <f t="shared" si="7"/>
        <v>18</v>
      </c>
      <c r="X24" s="20">
        <f t="shared" si="7"/>
        <v>17</v>
      </c>
      <c r="Y24" s="20">
        <f t="shared" si="7"/>
        <v>0</v>
      </c>
      <c r="Z24" s="20">
        <f t="shared" si="7"/>
        <v>19</v>
      </c>
      <c r="AA24" s="20">
        <f t="shared" si="7"/>
        <v>19</v>
      </c>
      <c r="AB24" s="20">
        <f t="shared" si="7"/>
        <v>4</v>
      </c>
      <c r="AC24" s="20">
        <f t="shared" si="7"/>
        <v>16</v>
      </c>
      <c r="AD24" s="20">
        <f t="shared" si="7"/>
        <v>20</v>
      </c>
      <c r="AE24" s="20">
        <f t="shared" si="7"/>
        <v>16</v>
      </c>
      <c r="AF24" s="20">
        <f t="shared" si="7"/>
        <v>22</v>
      </c>
      <c r="AG24" s="72"/>
    </row>
    <row r="25" spans="1:33" ht="15.75" thickBot="1" x14ac:dyDescent="0.3">
      <c r="A25" s="119" t="s">
        <v>112</v>
      </c>
      <c r="B25" s="121"/>
      <c r="C25" s="122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51"/>
    </row>
    <row r="26" spans="1:33" ht="15.75" thickBot="1" x14ac:dyDescent="0.3">
      <c r="A26" s="120" t="s">
        <v>114</v>
      </c>
      <c r="B26" s="118">
        <v>13</v>
      </c>
      <c r="C26" s="177">
        <v>0</v>
      </c>
      <c r="D26" s="144">
        <v>0</v>
      </c>
      <c r="E26" s="144">
        <v>0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44">
        <v>0</v>
      </c>
      <c r="M26" s="144">
        <v>0</v>
      </c>
      <c r="N26" s="144">
        <v>0</v>
      </c>
      <c r="O26" s="144">
        <v>0</v>
      </c>
      <c r="P26" s="144">
        <v>0</v>
      </c>
      <c r="Q26" s="144">
        <v>0</v>
      </c>
      <c r="R26" s="144">
        <v>0</v>
      </c>
      <c r="S26" s="144">
        <v>0</v>
      </c>
      <c r="T26" s="144">
        <v>0</v>
      </c>
      <c r="U26" s="144">
        <v>0</v>
      </c>
      <c r="V26" s="144">
        <v>0</v>
      </c>
      <c r="W26" s="144">
        <v>0</v>
      </c>
      <c r="X26" s="71">
        <v>1</v>
      </c>
      <c r="Y26" s="71">
        <v>2</v>
      </c>
      <c r="Z26" s="7"/>
      <c r="AA26" s="7"/>
      <c r="AB26" s="7"/>
      <c r="AC26" s="7"/>
      <c r="AD26" s="144">
        <v>3</v>
      </c>
      <c r="AE26" s="7"/>
      <c r="AF26" s="71">
        <v>0</v>
      </c>
      <c r="AG26" s="71"/>
    </row>
    <row r="27" spans="1:33" ht="15.75" thickBot="1" x14ac:dyDescent="0.3">
      <c r="A27" s="124" t="s">
        <v>116</v>
      </c>
      <c r="B27" s="125" t="s">
        <v>113</v>
      </c>
      <c r="C27" s="153">
        <v>0</v>
      </c>
      <c r="D27" s="135">
        <v>0</v>
      </c>
      <c r="E27" s="135">
        <v>0</v>
      </c>
      <c r="F27" s="135">
        <v>2</v>
      </c>
      <c r="G27" s="135">
        <v>1</v>
      </c>
      <c r="H27" s="71">
        <v>1</v>
      </c>
      <c r="I27" s="71">
        <v>1</v>
      </c>
      <c r="J27" s="135">
        <v>0</v>
      </c>
      <c r="K27" s="135">
        <v>0</v>
      </c>
      <c r="L27" s="135">
        <v>0</v>
      </c>
      <c r="M27" s="135">
        <v>0</v>
      </c>
      <c r="N27" s="135">
        <v>0</v>
      </c>
      <c r="O27" s="71">
        <v>1</v>
      </c>
      <c r="P27" s="71">
        <v>1</v>
      </c>
      <c r="Q27" s="135">
        <v>1</v>
      </c>
      <c r="R27" s="71">
        <v>0</v>
      </c>
      <c r="S27" s="135">
        <v>0</v>
      </c>
      <c r="T27" s="135">
        <v>0</v>
      </c>
      <c r="U27" s="135">
        <v>0</v>
      </c>
      <c r="V27" s="71">
        <v>1</v>
      </c>
      <c r="W27" s="71">
        <v>2</v>
      </c>
      <c r="X27" s="71">
        <v>4</v>
      </c>
      <c r="Y27" s="71">
        <v>4</v>
      </c>
      <c r="Z27" s="7"/>
      <c r="AA27" s="7"/>
      <c r="AB27" s="7"/>
      <c r="AC27" s="7"/>
      <c r="AD27" s="135">
        <v>2</v>
      </c>
      <c r="AE27" s="7"/>
      <c r="AF27" s="71">
        <v>8</v>
      </c>
      <c r="AG27" s="71"/>
    </row>
    <row r="28" spans="1:33" ht="15.75" thickBot="1" x14ac:dyDescent="0.3">
      <c r="A28" s="126" t="s">
        <v>118</v>
      </c>
      <c r="B28" s="18">
        <f>(B26)</f>
        <v>13</v>
      </c>
      <c r="C28" s="18">
        <f t="shared" ref="C28:AF28" si="8">(C26)</f>
        <v>0</v>
      </c>
      <c r="D28" s="18">
        <f t="shared" si="8"/>
        <v>0</v>
      </c>
      <c r="E28" s="18">
        <f t="shared" si="8"/>
        <v>0</v>
      </c>
      <c r="F28" s="18">
        <f t="shared" si="8"/>
        <v>0</v>
      </c>
      <c r="G28" s="18">
        <f t="shared" si="8"/>
        <v>0</v>
      </c>
      <c r="H28" s="18">
        <f t="shared" si="8"/>
        <v>0</v>
      </c>
      <c r="I28" s="18">
        <f t="shared" si="8"/>
        <v>0</v>
      </c>
      <c r="J28" s="18">
        <f t="shared" si="8"/>
        <v>0</v>
      </c>
      <c r="K28" s="18">
        <f t="shared" si="8"/>
        <v>0</v>
      </c>
      <c r="L28" s="18">
        <f t="shared" si="8"/>
        <v>0</v>
      </c>
      <c r="M28" s="18">
        <f t="shared" si="8"/>
        <v>0</v>
      </c>
      <c r="N28" s="18">
        <f t="shared" si="8"/>
        <v>0</v>
      </c>
      <c r="O28" s="18">
        <f t="shared" si="8"/>
        <v>0</v>
      </c>
      <c r="P28" s="18">
        <f t="shared" si="8"/>
        <v>0</v>
      </c>
      <c r="Q28" s="18">
        <f t="shared" si="8"/>
        <v>0</v>
      </c>
      <c r="R28" s="18">
        <f t="shared" si="8"/>
        <v>0</v>
      </c>
      <c r="S28" s="18">
        <f t="shared" si="8"/>
        <v>0</v>
      </c>
      <c r="T28" s="18">
        <f t="shared" si="8"/>
        <v>0</v>
      </c>
      <c r="U28" s="18">
        <f t="shared" si="8"/>
        <v>0</v>
      </c>
      <c r="V28" s="18">
        <f t="shared" si="8"/>
        <v>0</v>
      </c>
      <c r="W28" s="18">
        <f t="shared" si="8"/>
        <v>0</v>
      </c>
      <c r="X28" s="18">
        <f t="shared" si="8"/>
        <v>1</v>
      </c>
      <c r="Y28" s="18">
        <f t="shared" si="8"/>
        <v>2</v>
      </c>
      <c r="Z28" s="18">
        <f t="shared" si="8"/>
        <v>0</v>
      </c>
      <c r="AA28" s="18">
        <f t="shared" si="8"/>
        <v>0</v>
      </c>
      <c r="AB28" s="18">
        <f t="shared" si="8"/>
        <v>0</v>
      </c>
      <c r="AC28" s="18">
        <f t="shared" si="8"/>
        <v>0</v>
      </c>
      <c r="AD28" s="18">
        <f t="shared" si="8"/>
        <v>3</v>
      </c>
      <c r="AE28" s="18">
        <f t="shared" si="8"/>
        <v>0</v>
      </c>
      <c r="AF28" s="18">
        <f t="shared" si="8"/>
        <v>0</v>
      </c>
      <c r="AG28" s="173"/>
    </row>
    <row r="29" spans="1:33" ht="15.75" thickBot="1" x14ac:dyDescent="0.3">
      <c r="A29" s="42"/>
      <c r="B29" s="114"/>
      <c r="C29" s="115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74"/>
    </row>
    <row r="30" spans="1:33" ht="15.75" thickBot="1" x14ac:dyDescent="0.3">
      <c r="A30" s="79" t="s">
        <v>129</v>
      </c>
      <c r="B30" s="82">
        <f>SUM(B6,B11,B15,B20,B24,B28,B35,B36,B38)</f>
        <v>703</v>
      </c>
      <c r="C30" s="82">
        <f>SUM(C6,C11,C15,C20,C24,C28,C35,C39)</f>
        <v>129</v>
      </c>
      <c r="D30" s="82">
        <f t="shared" ref="D30:V30" si="9">SUM(D6,D11,D15,D20,D24,D28,D35,D39)</f>
        <v>138</v>
      </c>
      <c r="E30" s="82">
        <f t="shared" si="9"/>
        <v>48</v>
      </c>
      <c r="F30" s="82">
        <f t="shared" si="9"/>
        <v>113</v>
      </c>
      <c r="G30" s="82">
        <f t="shared" si="9"/>
        <v>119</v>
      </c>
      <c r="H30" s="82">
        <f t="shared" si="9"/>
        <v>138</v>
      </c>
      <c r="I30" s="82">
        <f t="shared" si="9"/>
        <v>144</v>
      </c>
      <c r="J30" s="82">
        <f t="shared" si="9"/>
        <v>142</v>
      </c>
      <c r="K30" s="82">
        <f t="shared" si="9"/>
        <v>87</v>
      </c>
      <c r="L30" s="82">
        <f t="shared" si="9"/>
        <v>61</v>
      </c>
      <c r="M30" s="82">
        <f t="shared" si="9"/>
        <v>126</v>
      </c>
      <c r="N30" s="82">
        <f t="shared" si="9"/>
        <v>132</v>
      </c>
      <c r="O30" s="82">
        <f t="shared" si="9"/>
        <v>81</v>
      </c>
      <c r="P30" s="82">
        <f t="shared" si="9"/>
        <v>135</v>
      </c>
      <c r="Q30" s="82">
        <f t="shared" si="9"/>
        <v>135</v>
      </c>
      <c r="R30" s="82">
        <f t="shared" si="9"/>
        <v>133</v>
      </c>
      <c r="S30" s="82">
        <f t="shared" si="9"/>
        <v>46</v>
      </c>
      <c r="T30" s="82">
        <f t="shared" si="9"/>
        <v>63</v>
      </c>
      <c r="U30" s="82">
        <f t="shared" si="9"/>
        <v>98</v>
      </c>
      <c r="V30" s="82">
        <f t="shared" si="9"/>
        <v>38</v>
      </c>
      <c r="W30" s="82">
        <f>SUM(W6,W11,W15,W20,W24,W28,W35,W36,W39)</f>
        <v>121</v>
      </c>
      <c r="X30" s="82">
        <f t="shared" ref="X30:AF30" si="10">SUM(X6,X11,X15,X20,X24,X28,X35,X36,X39)</f>
        <v>115</v>
      </c>
      <c r="Y30" s="82">
        <f t="shared" si="10"/>
        <v>101</v>
      </c>
      <c r="Z30" s="82">
        <f t="shared" si="10"/>
        <v>52</v>
      </c>
      <c r="AA30" s="82">
        <f t="shared" si="10"/>
        <v>61</v>
      </c>
      <c r="AB30" s="82">
        <f t="shared" si="10"/>
        <v>42</v>
      </c>
      <c r="AC30" s="82">
        <f t="shared" si="10"/>
        <v>58</v>
      </c>
      <c r="AD30" s="82">
        <f t="shared" si="10"/>
        <v>107</v>
      </c>
      <c r="AE30" s="82">
        <f t="shared" si="10"/>
        <v>144</v>
      </c>
      <c r="AF30" s="82">
        <f t="shared" si="10"/>
        <v>135</v>
      </c>
      <c r="AG30" s="173"/>
    </row>
    <row r="31" spans="1:33" ht="15.75" thickBot="1" x14ac:dyDescent="0.3">
      <c r="A31" s="80" t="s">
        <v>128</v>
      </c>
      <c r="B31" s="81">
        <f>SUM(B7,B12,B15,B21,B24,B34,B35,B36)</f>
        <v>459</v>
      </c>
      <c r="C31" s="81">
        <f>SUM(C7,C12,C15,C21,C24,C34,C35,C36)</f>
        <v>66</v>
      </c>
      <c r="D31" s="81">
        <f t="shared" ref="D31:AF31" si="11">SUM(D7,D12,D15,D21,D24,D34,D35,D36)</f>
        <v>71</v>
      </c>
      <c r="E31" s="81">
        <f t="shared" si="11"/>
        <v>40</v>
      </c>
      <c r="F31" s="81">
        <f t="shared" si="11"/>
        <v>51</v>
      </c>
      <c r="G31" s="81">
        <f t="shared" si="11"/>
        <v>53</v>
      </c>
      <c r="H31" s="81">
        <f t="shared" si="11"/>
        <v>72</v>
      </c>
      <c r="I31" s="81">
        <f t="shared" si="11"/>
        <v>74</v>
      </c>
      <c r="J31" s="81">
        <f t="shared" si="11"/>
        <v>68</v>
      </c>
      <c r="K31" s="81">
        <f t="shared" si="11"/>
        <v>81</v>
      </c>
      <c r="L31" s="81">
        <f t="shared" si="11"/>
        <v>61</v>
      </c>
      <c r="M31" s="81">
        <f t="shared" si="11"/>
        <v>66</v>
      </c>
      <c r="N31" s="81">
        <f t="shared" si="11"/>
        <v>68</v>
      </c>
      <c r="O31" s="81">
        <f t="shared" si="11"/>
        <v>14</v>
      </c>
      <c r="P31" s="81">
        <f t="shared" si="11"/>
        <v>63</v>
      </c>
      <c r="Q31" s="81">
        <f t="shared" si="11"/>
        <v>63</v>
      </c>
      <c r="R31" s="81">
        <f t="shared" si="11"/>
        <v>66</v>
      </c>
      <c r="S31" s="81">
        <f t="shared" si="11"/>
        <v>41</v>
      </c>
      <c r="T31" s="81">
        <f t="shared" si="11"/>
        <v>58</v>
      </c>
      <c r="U31" s="81">
        <f t="shared" si="11"/>
        <v>36</v>
      </c>
      <c r="V31" s="81">
        <f t="shared" si="11"/>
        <v>28</v>
      </c>
      <c r="W31" s="81">
        <f t="shared" si="11"/>
        <v>56</v>
      </c>
      <c r="X31" s="81">
        <f t="shared" si="11"/>
        <v>47</v>
      </c>
      <c r="Y31" s="81">
        <f t="shared" si="11"/>
        <v>34</v>
      </c>
      <c r="Z31" s="81">
        <f t="shared" si="11"/>
        <v>47</v>
      </c>
      <c r="AA31" s="81">
        <f t="shared" si="11"/>
        <v>58</v>
      </c>
      <c r="AB31" s="81">
        <f t="shared" si="11"/>
        <v>33</v>
      </c>
      <c r="AC31" s="81">
        <f t="shared" si="11"/>
        <v>47</v>
      </c>
      <c r="AD31" s="81">
        <f t="shared" si="11"/>
        <v>31</v>
      </c>
      <c r="AE31" s="81">
        <f t="shared" si="11"/>
        <v>79</v>
      </c>
      <c r="AF31" s="81">
        <f t="shared" si="11"/>
        <v>62</v>
      </c>
      <c r="AG31" s="173"/>
    </row>
    <row r="32" spans="1:33" ht="19.5" thickBot="1" x14ac:dyDescent="0.35">
      <c r="A32" s="51" t="s">
        <v>25</v>
      </c>
      <c r="B32" s="18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149"/>
    </row>
    <row r="33" spans="1:33" ht="15.75" customHeight="1" thickBot="1" x14ac:dyDescent="0.3">
      <c r="A33" s="5" t="s">
        <v>132</v>
      </c>
      <c r="B33" s="4">
        <v>40</v>
      </c>
      <c r="C33" s="10">
        <v>13</v>
      </c>
      <c r="D33" s="11">
        <v>8</v>
      </c>
      <c r="E33" s="11">
        <v>10</v>
      </c>
      <c r="F33" s="11">
        <v>7</v>
      </c>
      <c r="G33" s="11">
        <v>8</v>
      </c>
      <c r="H33" s="11">
        <v>10</v>
      </c>
      <c r="I33" s="11">
        <v>4</v>
      </c>
      <c r="J33" s="11">
        <v>8</v>
      </c>
      <c r="K33" s="11">
        <v>12</v>
      </c>
      <c r="L33" s="7"/>
      <c r="M33" s="11">
        <v>3</v>
      </c>
      <c r="N33" s="11">
        <v>8</v>
      </c>
      <c r="O33" s="11">
        <v>4</v>
      </c>
      <c r="P33" s="11">
        <v>3</v>
      </c>
      <c r="Q33" s="11">
        <v>6</v>
      </c>
      <c r="R33" s="105">
        <v>0</v>
      </c>
      <c r="S33" s="11">
        <v>3</v>
      </c>
      <c r="T33" s="105">
        <v>0</v>
      </c>
      <c r="U33" s="105">
        <v>0</v>
      </c>
      <c r="V33" s="105">
        <v>0</v>
      </c>
      <c r="W33" s="11">
        <v>7</v>
      </c>
      <c r="X33" s="11">
        <v>4</v>
      </c>
      <c r="Y33" s="11">
        <v>6</v>
      </c>
      <c r="Z33" s="11">
        <v>2</v>
      </c>
      <c r="AA33" s="11">
        <v>6</v>
      </c>
      <c r="AB33" s="11">
        <v>7</v>
      </c>
      <c r="AC33" s="11">
        <v>6</v>
      </c>
      <c r="AD33" s="11">
        <v>4</v>
      </c>
      <c r="AE33" s="11">
        <v>9</v>
      </c>
      <c r="AF33" s="11">
        <v>9</v>
      </c>
      <c r="AG33" s="71"/>
    </row>
    <row r="34" spans="1:33" ht="29.25" customHeight="1" thickBot="1" x14ac:dyDescent="0.3">
      <c r="A34" s="53" t="s">
        <v>27</v>
      </c>
      <c r="B34" s="54">
        <v>0</v>
      </c>
      <c r="C34" s="62"/>
      <c r="D34" s="62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46"/>
    </row>
    <row r="35" spans="1:33" ht="15.75" thickBot="1" x14ac:dyDescent="0.3">
      <c r="A35" s="160" t="s">
        <v>133</v>
      </c>
      <c r="B35" s="159">
        <v>0</v>
      </c>
      <c r="C35" s="15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71"/>
    </row>
    <row r="36" spans="1:33" ht="15.75" thickBot="1" x14ac:dyDescent="0.3">
      <c r="A36" s="55" t="s">
        <v>134</v>
      </c>
      <c r="B36" s="56">
        <v>0</v>
      </c>
      <c r="C36" s="15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71"/>
    </row>
    <row r="37" spans="1:33" ht="19.5" thickBot="1" x14ac:dyDescent="0.35">
      <c r="A37" s="51" t="s">
        <v>29</v>
      </c>
      <c r="B37" s="57"/>
      <c r="C37" s="148"/>
      <c r="D37" s="148"/>
      <c r="E37" s="148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</row>
    <row r="38" spans="1:33" ht="15.75" thickBot="1" x14ac:dyDescent="0.3">
      <c r="A38" s="55" t="s">
        <v>127</v>
      </c>
      <c r="B38" s="18">
        <v>0</v>
      </c>
      <c r="C38" s="178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</row>
    <row r="39" spans="1:33" ht="15.75" thickBot="1" x14ac:dyDescent="0.3">
      <c r="A39" s="50" t="s">
        <v>122</v>
      </c>
      <c r="B39" s="58"/>
      <c r="C39" s="179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66"/>
      <c r="X39" s="166"/>
      <c r="Y39" s="166"/>
      <c r="Z39" s="166"/>
      <c r="AA39" s="166"/>
      <c r="AB39" s="166"/>
      <c r="AC39" s="166"/>
      <c r="AD39" s="62"/>
      <c r="AE39" s="62"/>
      <c r="AF39" s="170"/>
      <c r="AG39" s="170"/>
    </row>
    <row r="40" spans="1:33" ht="19.5" thickBot="1" x14ac:dyDescent="0.35">
      <c r="A40" s="51" t="s">
        <v>30</v>
      </c>
      <c r="B40" s="59"/>
      <c r="C40" s="89"/>
      <c r="D40" s="90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175"/>
    </row>
    <row r="41" spans="1:33" ht="15.75" thickBot="1" x14ac:dyDescent="0.3">
      <c r="A41" s="61" t="s">
        <v>135</v>
      </c>
      <c r="B41" s="18">
        <v>0</v>
      </c>
      <c r="C41" s="152"/>
      <c r="D41" s="62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70"/>
    </row>
    <row r="42" spans="1:33" x14ac:dyDescent="0.25">
      <c r="A42" s="42" t="s">
        <v>31</v>
      </c>
      <c r="B42" s="88"/>
      <c r="C42" s="63" t="s">
        <v>32</v>
      </c>
      <c r="D42" s="64"/>
      <c r="F42" s="63"/>
      <c r="G42" s="63"/>
    </row>
    <row r="43" spans="1:33" x14ac:dyDescent="0.25">
      <c r="B43" s="110"/>
      <c r="C43" s="65" t="s">
        <v>110</v>
      </c>
      <c r="D43" s="65"/>
      <c r="E43" s="65"/>
      <c r="F43" s="65"/>
      <c r="G43" s="66"/>
      <c r="H43" s="67"/>
    </row>
    <row r="44" spans="1:33" x14ac:dyDescent="0.25">
      <c r="B44" s="62"/>
      <c r="C44" s="68" t="s">
        <v>33</v>
      </c>
      <c r="D44" s="68"/>
      <c r="E44" s="68"/>
      <c r="F44" s="68"/>
      <c r="G44" s="68"/>
      <c r="H44" s="68"/>
      <c r="I44" s="67"/>
    </row>
    <row r="45" spans="1:33" x14ac:dyDescent="0.25">
      <c r="B45" s="11"/>
      <c r="C45" s="65" t="s">
        <v>34</v>
      </c>
      <c r="D45" s="66"/>
    </row>
    <row r="46" spans="1:33" x14ac:dyDescent="0.25">
      <c r="B46" s="103"/>
      <c r="C46" s="112" t="s">
        <v>109</v>
      </c>
      <c r="D46" s="68"/>
      <c r="E46" s="68"/>
      <c r="F46" s="69"/>
    </row>
    <row r="47" spans="1:33" x14ac:dyDescent="0.25">
      <c r="B47" s="7"/>
      <c r="C47" s="87" t="s">
        <v>35</v>
      </c>
      <c r="D47" s="111"/>
    </row>
    <row r="48" spans="1:33" x14ac:dyDescent="0.25">
      <c r="B48" s="83"/>
      <c r="C48" s="73" t="s">
        <v>105</v>
      </c>
      <c r="D48" s="85"/>
      <c r="E48" s="85"/>
      <c r="F48" s="86"/>
      <c r="G48" s="63"/>
      <c r="H48" s="87"/>
    </row>
    <row r="49" spans="2:8" x14ac:dyDescent="0.25">
      <c r="B49" s="84"/>
      <c r="C49" s="73" t="s">
        <v>106</v>
      </c>
      <c r="D49" s="85"/>
      <c r="E49" s="85"/>
      <c r="F49" s="85"/>
      <c r="G49" s="85"/>
      <c r="H49" s="85"/>
    </row>
  </sheetData>
  <mergeCells count="32">
    <mergeCell ref="AF1:AF2"/>
    <mergeCell ref="AG1:AG2"/>
    <mergeCell ref="Z1:Z2"/>
    <mergeCell ref="AA1:AA2"/>
    <mergeCell ref="AB1:AB2"/>
    <mergeCell ref="AC1:AC2"/>
    <mergeCell ref="AD1:AD2"/>
    <mergeCell ref="AE1:AE2"/>
    <mergeCell ref="Y1:Y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M1:M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</mergeCells>
  <pageMargins left="0.7" right="0.7" top="0.75" bottom="0.75" header="0.3" footer="0.3"/>
  <pageSetup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869BE-D04A-4860-B2C8-23F9ACCAAC26}">
  <dimension ref="A1:AG49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30" sqref="J30"/>
    </sheetView>
  </sheetViews>
  <sheetFormatPr defaultRowHeight="15" x14ac:dyDescent="0.25"/>
  <cols>
    <col min="1" max="1" width="61" customWidth="1"/>
    <col min="2" max="2" width="10.7109375" customWidth="1"/>
    <col min="33" max="33" width="10.140625" customWidth="1"/>
  </cols>
  <sheetData>
    <row r="1" spans="1:33" ht="120.75" customHeight="1" x14ac:dyDescent="0.25">
      <c r="A1" s="167" t="s">
        <v>0</v>
      </c>
      <c r="B1" s="188" t="s">
        <v>1</v>
      </c>
      <c r="C1" s="186">
        <v>44682</v>
      </c>
      <c r="D1" s="186">
        <v>44683</v>
      </c>
      <c r="E1" s="186">
        <v>44684</v>
      </c>
      <c r="F1" s="186">
        <v>44685</v>
      </c>
      <c r="G1" s="186">
        <v>44686</v>
      </c>
      <c r="H1" s="186">
        <v>44687</v>
      </c>
      <c r="I1" s="186">
        <v>44688</v>
      </c>
      <c r="J1" s="186">
        <v>44689</v>
      </c>
      <c r="K1" s="186">
        <v>44690</v>
      </c>
      <c r="L1" s="186">
        <v>44691</v>
      </c>
      <c r="M1" s="186">
        <v>44692</v>
      </c>
      <c r="N1" s="186">
        <v>44693</v>
      </c>
      <c r="O1" s="186">
        <v>44694</v>
      </c>
      <c r="P1" s="186">
        <v>44695</v>
      </c>
      <c r="Q1" s="186">
        <v>44696</v>
      </c>
      <c r="R1" s="186">
        <v>44697</v>
      </c>
      <c r="S1" s="186">
        <v>44698</v>
      </c>
      <c r="T1" s="186">
        <v>44699</v>
      </c>
      <c r="U1" s="186">
        <v>44700</v>
      </c>
      <c r="V1" s="186">
        <v>44701</v>
      </c>
      <c r="W1" s="186">
        <v>44702</v>
      </c>
      <c r="X1" s="186">
        <v>44703</v>
      </c>
      <c r="Y1" s="186">
        <v>44704</v>
      </c>
      <c r="Z1" s="186">
        <v>44705</v>
      </c>
      <c r="AA1" s="186">
        <v>44706</v>
      </c>
      <c r="AB1" s="186">
        <v>44707</v>
      </c>
      <c r="AC1" s="186">
        <v>44708</v>
      </c>
      <c r="AD1" s="186">
        <v>44709</v>
      </c>
      <c r="AE1" s="186">
        <v>44710</v>
      </c>
      <c r="AF1" s="186">
        <v>44711</v>
      </c>
      <c r="AG1" s="186">
        <v>44712</v>
      </c>
    </row>
    <row r="2" spans="1:33" ht="15.75" customHeight="1" thickBot="1" x14ac:dyDescent="0.3">
      <c r="A2" s="2" t="s">
        <v>2</v>
      </c>
      <c r="B2" s="189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</row>
    <row r="3" spans="1:33" ht="15.75" thickBot="1" x14ac:dyDescent="0.3">
      <c r="A3" s="3" t="s">
        <v>3</v>
      </c>
      <c r="B3" s="163">
        <v>135</v>
      </c>
      <c r="C3" s="27">
        <v>28</v>
      </c>
      <c r="D3" s="27">
        <v>31</v>
      </c>
      <c r="E3" s="75">
        <v>33</v>
      </c>
      <c r="F3" s="75">
        <v>36</v>
      </c>
      <c r="G3" s="75">
        <v>32</v>
      </c>
      <c r="H3" s="75">
        <v>32</v>
      </c>
      <c r="I3" s="75">
        <v>27</v>
      </c>
      <c r="J3" s="75">
        <v>21</v>
      </c>
      <c r="K3" s="75">
        <v>22</v>
      </c>
      <c r="L3" s="75">
        <v>17</v>
      </c>
      <c r="M3" s="75">
        <v>13</v>
      </c>
      <c r="N3" s="70"/>
      <c r="O3" s="71"/>
      <c r="P3" s="71"/>
      <c r="Q3" s="142"/>
      <c r="R3" s="142"/>
      <c r="S3" s="142"/>
      <c r="T3" s="142"/>
      <c r="U3" s="71"/>
      <c r="V3" s="71"/>
      <c r="W3" s="142"/>
      <c r="X3" s="71"/>
      <c r="Y3" s="142"/>
      <c r="Z3" s="142"/>
      <c r="AA3" s="142"/>
      <c r="AB3" s="142"/>
      <c r="AC3" s="142"/>
      <c r="AD3" s="142"/>
      <c r="AE3" s="142"/>
      <c r="AF3" s="141"/>
      <c r="AG3" s="141"/>
    </row>
    <row r="4" spans="1:33" ht="15.75" thickBot="1" x14ac:dyDescent="0.3">
      <c r="A4" s="5" t="s">
        <v>4</v>
      </c>
      <c r="B4" s="163">
        <v>24</v>
      </c>
      <c r="C4" s="6">
        <v>0</v>
      </c>
      <c r="D4" s="7"/>
      <c r="E4" s="6">
        <v>0</v>
      </c>
      <c r="F4" s="6">
        <v>0</v>
      </c>
      <c r="G4" s="6">
        <v>0</v>
      </c>
      <c r="H4" s="6">
        <v>0</v>
      </c>
      <c r="I4" s="7"/>
      <c r="J4" s="6">
        <v>0</v>
      </c>
      <c r="K4" s="6">
        <v>0</v>
      </c>
      <c r="L4" s="6">
        <v>0</v>
      </c>
      <c r="M4" s="6">
        <v>0</v>
      </c>
      <c r="N4" s="70"/>
      <c r="O4" s="70"/>
      <c r="P4" s="70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</row>
    <row r="5" spans="1:33" ht="15.75" thickBot="1" x14ac:dyDescent="0.3">
      <c r="A5" s="8" t="s">
        <v>5</v>
      </c>
      <c r="B5" s="164">
        <v>125</v>
      </c>
      <c r="C5" s="7"/>
      <c r="D5" s="7"/>
      <c r="E5" s="11">
        <v>65</v>
      </c>
      <c r="F5" s="11">
        <v>64</v>
      </c>
      <c r="G5" s="11">
        <v>63</v>
      </c>
      <c r="H5" s="11">
        <v>59</v>
      </c>
      <c r="I5" s="11">
        <v>62</v>
      </c>
      <c r="J5" s="7"/>
      <c r="K5" s="11">
        <v>65</v>
      </c>
      <c r="L5" s="11">
        <v>63</v>
      </c>
      <c r="M5" s="7"/>
      <c r="N5" s="70"/>
      <c r="O5" s="70"/>
      <c r="P5" s="71"/>
      <c r="Q5" s="71"/>
      <c r="R5" s="71"/>
      <c r="S5" s="71"/>
      <c r="T5" s="71"/>
      <c r="U5" s="143"/>
      <c r="V5" s="71"/>
      <c r="W5" s="71"/>
      <c r="X5" s="71"/>
      <c r="Y5" s="71"/>
      <c r="Z5" s="71"/>
      <c r="AA5" s="71"/>
      <c r="AB5" s="71"/>
      <c r="AC5" s="71"/>
      <c r="AD5" s="71"/>
      <c r="AE5" s="143"/>
      <c r="AF5" s="71"/>
      <c r="AG5" s="71"/>
    </row>
    <row r="6" spans="1:33" s="16" customFormat="1" ht="15.75" thickBot="1" x14ac:dyDescent="0.3">
      <c r="A6" s="12" t="s">
        <v>126</v>
      </c>
      <c r="B6" s="13">
        <f>SUM(B3,B4,B5,B33)</f>
        <v>324</v>
      </c>
      <c r="C6" s="14">
        <f t="shared" ref="C6:AG6" si="0">SUM(C3, C4,C5,C33)</f>
        <v>35</v>
      </c>
      <c r="D6" s="15">
        <f t="shared" si="0"/>
        <v>31</v>
      </c>
      <c r="E6" s="15">
        <f t="shared" si="0"/>
        <v>102</v>
      </c>
      <c r="F6" s="15">
        <f t="shared" si="0"/>
        <v>109</v>
      </c>
      <c r="G6" s="15">
        <f t="shared" si="0"/>
        <v>99</v>
      </c>
      <c r="H6" s="15">
        <f t="shared" si="0"/>
        <v>99</v>
      </c>
      <c r="I6" s="15">
        <f t="shared" si="0"/>
        <v>89</v>
      </c>
      <c r="J6" s="15">
        <f t="shared" si="0"/>
        <v>29</v>
      </c>
      <c r="K6" s="15">
        <f t="shared" si="0"/>
        <v>93</v>
      </c>
      <c r="L6" s="15">
        <f t="shared" si="0"/>
        <v>90</v>
      </c>
      <c r="M6" s="15">
        <f t="shared" si="0"/>
        <v>25</v>
      </c>
      <c r="N6" s="15">
        <f t="shared" si="0"/>
        <v>0</v>
      </c>
      <c r="O6" s="15">
        <f t="shared" si="0"/>
        <v>0</v>
      </c>
      <c r="P6" s="15">
        <f t="shared" si="0"/>
        <v>0</v>
      </c>
      <c r="Q6" s="15">
        <f t="shared" si="0"/>
        <v>0</v>
      </c>
      <c r="R6" s="15">
        <f t="shared" si="0"/>
        <v>0</v>
      </c>
      <c r="S6" s="15">
        <f t="shared" si="0"/>
        <v>0</v>
      </c>
      <c r="T6" s="15">
        <f t="shared" si="0"/>
        <v>0</v>
      </c>
      <c r="U6" s="15">
        <f t="shared" si="0"/>
        <v>0</v>
      </c>
      <c r="V6" s="15">
        <f t="shared" si="0"/>
        <v>0</v>
      </c>
      <c r="W6" s="15">
        <f t="shared" si="0"/>
        <v>0</v>
      </c>
      <c r="X6" s="15">
        <f t="shared" si="0"/>
        <v>0</v>
      </c>
      <c r="Y6" s="15">
        <f t="shared" si="0"/>
        <v>0</v>
      </c>
      <c r="Z6" s="15">
        <f t="shared" si="0"/>
        <v>0</v>
      </c>
      <c r="AA6" s="15">
        <f t="shared" si="0"/>
        <v>0</v>
      </c>
      <c r="AB6" s="15">
        <f t="shared" si="0"/>
        <v>0</v>
      </c>
      <c r="AC6" s="15">
        <f t="shared" si="0"/>
        <v>0</v>
      </c>
      <c r="AD6" s="15">
        <f t="shared" si="0"/>
        <v>0</v>
      </c>
      <c r="AE6" s="15">
        <f t="shared" si="0"/>
        <v>0</v>
      </c>
      <c r="AF6" s="15">
        <f t="shared" si="0"/>
        <v>0</v>
      </c>
      <c r="AG6" s="15">
        <f t="shared" si="0"/>
        <v>0</v>
      </c>
    </row>
    <row r="7" spans="1:33" s="16" customFormat="1" ht="15.75" thickBot="1" x14ac:dyDescent="0.3">
      <c r="A7" s="17" t="s">
        <v>125</v>
      </c>
      <c r="B7" s="18">
        <f t="shared" ref="B7:AG7" si="1">SUM(B3,B33)</f>
        <v>175</v>
      </c>
      <c r="C7" s="19">
        <f t="shared" si="1"/>
        <v>35</v>
      </c>
      <c r="D7" s="20">
        <f t="shared" si="1"/>
        <v>31</v>
      </c>
      <c r="E7" s="20">
        <f t="shared" si="1"/>
        <v>37</v>
      </c>
      <c r="F7" s="20">
        <f t="shared" si="1"/>
        <v>45</v>
      </c>
      <c r="G7" s="20">
        <f>SUM(G3,G33)</f>
        <v>36</v>
      </c>
      <c r="H7" s="20">
        <f t="shared" si="1"/>
        <v>40</v>
      </c>
      <c r="I7" s="20">
        <f t="shared" si="1"/>
        <v>27</v>
      </c>
      <c r="J7" s="20">
        <f t="shared" si="1"/>
        <v>29</v>
      </c>
      <c r="K7" s="20">
        <f t="shared" si="1"/>
        <v>28</v>
      </c>
      <c r="L7" s="20">
        <f t="shared" si="1"/>
        <v>27</v>
      </c>
      <c r="M7" s="20">
        <f t="shared" si="1"/>
        <v>25</v>
      </c>
      <c r="N7" s="20">
        <f t="shared" si="1"/>
        <v>0</v>
      </c>
      <c r="O7" s="20">
        <f t="shared" si="1"/>
        <v>0</v>
      </c>
      <c r="P7" s="20">
        <f t="shared" si="1"/>
        <v>0</v>
      </c>
      <c r="Q7" s="20">
        <f t="shared" si="1"/>
        <v>0</v>
      </c>
      <c r="R7" s="20">
        <f t="shared" si="1"/>
        <v>0</v>
      </c>
      <c r="S7" s="20">
        <f t="shared" si="1"/>
        <v>0</v>
      </c>
      <c r="T7" s="20">
        <f t="shared" si="1"/>
        <v>0</v>
      </c>
      <c r="U7" s="20">
        <f t="shared" si="1"/>
        <v>0</v>
      </c>
      <c r="V7" s="20">
        <f t="shared" si="1"/>
        <v>0</v>
      </c>
      <c r="W7" s="20">
        <f t="shared" si="1"/>
        <v>0</v>
      </c>
      <c r="X7" s="20">
        <f t="shared" si="1"/>
        <v>0</v>
      </c>
      <c r="Y7" s="20">
        <f t="shared" si="1"/>
        <v>0</v>
      </c>
      <c r="Z7" s="20">
        <f t="shared" si="1"/>
        <v>0</v>
      </c>
      <c r="AA7" s="20">
        <f t="shared" si="1"/>
        <v>0</v>
      </c>
      <c r="AB7" s="20">
        <f t="shared" si="1"/>
        <v>0</v>
      </c>
      <c r="AC7" s="20">
        <f t="shared" si="1"/>
        <v>0</v>
      </c>
      <c r="AD7" s="20">
        <f t="shared" si="1"/>
        <v>0</v>
      </c>
      <c r="AE7" s="20">
        <f t="shared" si="1"/>
        <v>0</v>
      </c>
      <c r="AF7" s="20">
        <f t="shared" si="1"/>
        <v>0</v>
      </c>
      <c r="AG7" s="20">
        <f t="shared" si="1"/>
        <v>0</v>
      </c>
    </row>
    <row r="8" spans="1:33" ht="15.75" thickBot="1" x14ac:dyDescent="0.3">
      <c r="A8" s="21" t="s">
        <v>8</v>
      </c>
      <c r="B8" s="22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5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ht="16.899999999999999" customHeight="1" thickBot="1" x14ac:dyDescent="0.3">
      <c r="A9" s="3" t="s">
        <v>130</v>
      </c>
      <c r="B9" s="9">
        <v>80</v>
      </c>
      <c r="C9" s="27">
        <v>2</v>
      </c>
      <c r="D9" s="75">
        <v>1</v>
      </c>
      <c r="E9" s="11">
        <v>4</v>
      </c>
      <c r="F9" s="11">
        <v>1</v>
      </c>
      <c r="G9" s="7"/>
      <c r="H9" s="105">
        <v>0</v>
      </c>
      <c r="I9" s="11">
        <v>1</v>
      </c>
      <c r="J9" s="11">
        <v>1</v>
      </c>
      <c r="K9" s="105">
        <v>0</v>
      </c>
      <c r="L9" s="105">
        <v>0</v>
      </c>
      <c r="M9" s="105">
        <v>0</v>
      </c>
      <c r="N9" s="71"/>
      <c r="O9" s="71"/>
      <c r="P9" s="190"/>
      <c r="Q9" s="71"/>
      <c r="R9" s="70"/>
      <c r="S9" s="70"/>
      <c r="T9" s="70"/>
      <c r="U9" s="70"/>
      <c r="V9" s="70"/>
      <c r="W9" s="70"/>
      <c r="X9" s="71"/>
      <c r="Y9" s="70"/>
      <c r="Z9" s="70"/>
      <c r="AA9" s="71"/>
      <c r="AB9" s="70"/>
      <c r="AC9" s="70"/>
      <c r="AD9" s="70"/>
      <c r="AE9" s="70"/>
      <c r="AF9" s="70"/>
      <c r="AG9" s="70"/>
    </row>
    <row r="10" spans="1:33" ht="16.899999999999999" customHeight="1" thickBot="1" x14ac:dyDescent="0.3">
      <c r="A10" s="8" t="s">
        <v>10</v>
      </c>
      <c r="B10" s="9">
        <v>40</v>
      </c>
      <c r="C10" s="10">
        <v>6</v>
      </c>
      <c r="D10" s="10">
        <v>6</v>
      </c>
      <c r="E10" s="10">
        <v>6</v>
      </c>
      <c r="F10" s="11">
        <v>8</v>
      </c>
      <c r="G10" s="11">
        <v>11</v>
      </c>
      <c r="H10" s="11">
        <v>8</v>
      </c>
      <c r="I10" s="11">
        <v>6</v>
      </c>
      <c r="J10" s="11">
        <v>8</v>
      </c>
      <c r="K10" s="7"/>
      <c r="L10" s="7"/>
      <c r="M10" s="11">
        <v>4</v>
      </c>
      <c r="N10" s="71"/>
      <c r="O10" s="71"/>
      <c r="P10" s="71"/>
      <c r="Q10" s="71"/>
      <c r="R10" s="71"/>
      <c r="S10" s="71"/>
      <c r="T10" s="71"/>
      <c r="U10" s="70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144"/>
    </row>
    <row r="11" spans="1:33" ht="15.75" thickBot="1" x14ac:dyDescent="0.3">
      <c r="A11" s="28" t="s">
        <v>124</v>
      </c>
      <c r="B11" s="29">
        <f t="shared" ref="B11:AF11" si="2">SUM(B9:B10)</f>
        <v>120</v>
      </c>
      <c r="C11" s="14">
        <f t="shared" si="2"/>
        <v>8</v>
      </c>
      <c r="D11" s="15">
        <f t="shared" si="2"/>
        <v>7</v>
      </c>
      <c r="E11" s="15">
        <f t="shared" si="2"/>
        <v>10</v>
      </c>
      <c r="F11" s="15">
        <f t="shared" si="2"/>
        <v>9</v>
      </c>
      <c r="G11" s="15">
        <f t="shared" si="2"/>
        <v>11</v>
      </c>
      <c r="H11" s="15">
        <f t="shared" si="2"/>
        <v>8</v>
      </c>
      <c r="I11" s="15">
        <f t="shared" si="2"/>
        <v>7</v>
      </c>
      <c r="J11" s="15">
        <f t="shared" si="2"/>
        <v>9</v>
      </c>
      <c r="K11" s="15">
        <f t="shared" si="2"/>
        <v>0</v>
      </c>
      <c r="L11" s="15">
        <f t="shared" si="2"/>
        <v>0</v>
      </c>
      <c r="M11" s="15">
        <f t="shared" si="2"/>
        <v>4</v>
      </c>
      <c r="N11" s="15">
        <f t="shared" si="2"/>
        <v>0</v>
      </c>
      <c r="O11" s="15">
        <f t="shared" si="2"/>
        <v>0</v>
      </c>
      <c r="P11" s="15">
        <f t="shared" si="2"/>
        <v>0</v>
      </c>
      <c r="Q11" s="15">
        <f t="shared" si="2"/>
        <v>0</v>
      </c>
      <c r="R11" s="15">
        <f t="shared" si="2"/>
        <v>0</v>
      </c>
      <c r="S11" s="15">
        <f t="shared" si="2"/>
        <v>0</v>
      </c>
      <c r="T11" s="15">
        <f t="shared" si="2"/>
        <v>0</v>
      </c>
      <c r="U11" s="15">
        <f t="shared" si="2"/>
        <v>0</v>
      </c>
      <c r="V11" s="15">
        <f t="shared" si="2"/>
        <v>0</v>
      </c>
      <c r="W11" s="15">
        <f t="shared" si="2"/>
        <v>0</v>
      </c>
      <c r="X11" s="15">
        <f t="shared" si="2"/>
        <v>0</v>
      </c>
      <c r="Y11" s="15">
        <f t="shared" si="2"/>
        <v>0</v>
      </c>
      <c r="Z11" s="15">
        <f t="shared" si="2"/>
        <v>0</v>
      </c>
      <c r="AA11" s="15">
        <f t="shared" si="2"/>
        <v>0</v>
      </c>
      <c r="AB11" s="15">
        <f t="shared" si="2"/>
        <v>0</v>
      </c>
      <c r="AC11" s="15">
        <f t="shared" si="2"/>
        <v>0</v>
      </c>
      <c r="AD11" s="15">
        <f t="shared" si="2"/>
        <v>0</v>
      </c>
      <c r="AE11" s="15">
        <f t="shared" si="2"/>
        <v>0</v>
      </c>
      <c r="AF11" s="15">
        <f t="shared" si="2"/>
        <v>0</v>
      </c>
      <c r="AG11" s="15">
        <f t="shared" ref="AG11" si="3">SUM(AG9:AG10)</f>
        <v>0</v>
      </c>
    </row>
    <row r="12" spans="1:33" ht="15.75" thickBot="1" x14ac:dyDescent="0.3">
      <c r="A12" s="30" t="s">
        <v>123</v>
      </c>
      <c r="B12" s="18">
        <f t="shared" ref="B12:AF12" si="4">SUM(B9:B9)</f>
        <v>80</v>
      </c>
      <c r="C12" s="19">
        <f t="shared" si="4"/>
        <v>2</v>
      </c>
      <c r="D12" s="20">
        <f t="shared" si="4"/>
        <v>1</v>
      </c>
      <c r="E12" s="20">
        <f t="shared" si="4"/>
        <v>4</v>
      </c>
      <c r="F12" s="20">
        <f t="shared" si="4"/>
        <v>1</v>
      </c>
      <c r="G12" s="20">
        <f t="shared" si="4"/>
        <v>0</v>
      </c>
      <c r="H12" s="20">
        <f t="shared" si="4"/>
        <v>0</v>
      </c>
      <c r="I12" s="20">
        <f t="shared" si="4"/>
        <v>1</v>
      </c>
      <c r="J12" s="20">
        <f t="shared" si="4"/>
        <v>1</v>
      </c>
      <c r="K12" s="20">
        <f t="shared" si="4"/>
        <v>0</v>
      </c>
      <c r="L12" s="20">
        <f t="shared" si="4"/>
        <v>0</v>
      </c>
      <c r="M12" s="20">
        <f t="shared" si="4"/>
        <v>0</v>
      </c>
      <c r="N12" s="20">
        <f t="shared" si="4"/>
        <v>0</v>
      </c>
      <c r="O12" s="20">
        <f t="shared" si="4"/>
        <v>0</v>
      </c>
      <c r="P12" s="20">
        <f t="shared" si="4"/>
        <v>0</v>
      </c>
      <c r="Q12" s="20">
        <f t="shared" si="4"/>
        <v>0</v>
      </c>
      <c r="R12" s="20">
        <f t="shared" si="4"/>
        <v>0</v>
      </c>
      <c r="S12" s="20">
        <f t="shared" si="4"/>
        <v>0</v>
      </c>
      <c r="T12" s="20">
        <f t="shared" si="4"/>
        <v>0</v>
      </c>
      <c r="U12" s="20">
        <f t="shared" si="4"/>
        <v>0</v>
      </c>
      <c r="V12" s="20">
        <f t="shared" si="4"/>
        <v>0</v>
      </c>
      <c r="W12" s="20">
        <f t="shared" si="4"/>
        <v>0</v>
      </c>
      <c r="X12" s="20">
        <f t="shared" si="4"/>
        <v>0</v>
      </c>
      <c r="Y12" s="20">
        <f t="shared" si="4"/>
        <v>0</v>
      </c>
      <c r="Z12" s="20">
        <f t="shared" si="4"/>
        <v>0</v>
      </c>
      <c r="AA12" s="20">
        <f t="shared" si="4"/>
        <v>0</v>
      </c>
      <c r="AB12" s="20">
        <f t="shared" si="4"/>
        <v>0</v>
      </c>
      <c r="AC12" s="20">
        <f t="shared" si="4"/>
        <v>0</v>
      </c>
      <c r="AD12" s="20">
        <f t="shared" si="4"/>
        <v>0</v>
      </c>
      <c r="AE12" s="20">
        <f t="shared" si="4"/>
        <v>0</v>
      </c>
      <c r="AF12" s="20">
        <f t="shared" si="4"/>
        <v>0</v>
      </c>
      <c r="AG12" s="20">
        <f t="shared" ref="AG12" si="5">SUM(AG9:AG9)</f>
        <v>0</v>
      </c>
    </row>
    <row r="13" spans="1:33" ht="15.75" thickBot="1" x14ac:dyDescent="0.3">
      <c r="A13" s="31" t="s">
        <v>13</v>
      </c>
      <c r="B13" s="32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5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ht="16.149999999999999" customHeight="1" thickBot="1" x14ac:dyDescent="0.3">
      <c r="A14" s="8" t="s">
        <v>14</v>
      </c>
      <c r="B14" s="33">
        <v>80</v>
      </c>
      <c r="C14" s="105">
        <v>0</v>
      </c>
      <c r="D14" s="105">
        <v>0</v>
      </c>
      <c r="E14" s="105">
        <v>0</v>
      </c>
      <c r="F14" s="11">
        <v>5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</row>
    <row r="15" spans="1:33" ht="15.75" thickBot="1" x14ac:dyDescent="0.3">
      <c r="A15" s="34" t="s">
        <v>122</v>
      </c>
      <c r="B15" s="35">
        <f t="shared" ref="B15:AG15" si="6">SUM(B14:B14)</f>
        <v>80</v>
      </c>
      <c r="C15" s="20">
        <f t="shared" si="6"/>
        <v>0</v>
      </c>
      <c r="D15" s="20">
        <f t="shared" si="6"/>
        <v>0</v>
      </c>
      <c r="E15" s="20">
        <f t="shared" si="6"/>
        <v>0</v>
      </c>
      <c r="F15" s="20">
        <f t="shared" si="6"/>
        <v>5</v>
      </c>
      <c r="G15" s="20">
        <f t="shared" si="6"/>
        <v>0</v>
      </c>
      <c r="H15" s="20">
        <f t="shared" si="6"/>
        <v>0</v>
      </c>
      <c r="I15" s="20">
        <f t="shared" si="6"/>
        <v>0</v>
      </c>
      <c r="J15" s="20">
        <f t="shared" si="6"/>
        <v>0</v>
      </c>
      <c r="K15" s="20">
        <f t="shared" si="6"/>
        <v>0</v>
      </c>
      <c r="L15" s="20">
        <f t="shared" si="6"/>
        <v>0</v>
      </c>
      <c r="M15" s="20">
        <f t="shared" si="6"/>
        <v>0</v>
      </c>
      <c r="N15" s="20">
        <f t="shared" si="6"/>
        <v>0</v>
      </c>
      <c r="O15" s="20">
        <f t="shared" si="6"/>
        <v>0</v>
      </c>
      <c r="P15" s="20">
        <f t="shared" si="6"/>
        <v>0</v>
      </c>
      <c r="Q15" s="20">
        <f t="shared" si="6"/>
        <v>0</v>
      </c>
      <c r="R15" s="20">
        <f t="shared" si="6"/>
        <v>0</v>
      </c>
      <c r="S15" s="20">
        <f t="shared" si="6"/>
        <v>0</v>
      </c>
      <c r="T15" s="20">
        <f t="shared" si="6"/>
        <v>0</v>
      </c>
      <c r="U15" s="20">
        <f t="shared" si="6"/>
        <v>0</v>
      </c>
      <c r="V15" s="20">
        <f t="shared" si="6"/>
        <v>0</v>
      </c>
      <c r="W15" s="20">
        <f t="shared" si="6"/>
        <v>0</v>
      </c>
      <c r="X15" s="20">
        <f t="shared" si="6"/>
        <v>0</v>
      </c>
      <c r="Y15" s="20">
        <f t="shared" si="6"/>
        <v>0</v>
      </c>
      <c r="Z15" s="20">
        <f t="shared" si="6"/>
        <v>0</v>
      </c>
      <c r="AA15" s="20">
        <f t="shared" si="6"/>
        <v>0</v>
      </c>
      <c r="AB15" s="20">
        <f t="shared" si="6"/>
        <v>0</v>
      </c>
      <c r="AC15" s="20">
        <f t="shared" si="6"/>
        <v>0</v>
      </c>
      <c r="AD15" s="20">
        <f t="shared" si="6"/>
        <v>0</v>
      </c>
      <c r="AE15" s="20">
        <f t="shared" si="6"/>
        <v>0</v>
      </c>
      <c r="AF15" s="20">
        <f t="shared" si="6"/>
        <v>0</v>
      </c>
      <c r="AG15" s="20">
        <f t="shared" si="6"/>
        <v>0</v>
      </c>
    </row>
    <row r="16" spans="1:33" ht="15.75" thickBot="1" x14ac:dyDescent="0.3">
      <c r="A16" s="36" t="s">
        <v>16</v>
      </c>
      <c r="B16" s="22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5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1:33" ht="29.45" customHeight="1" thickBot="1" x14ac:dyDescent="0.3">
      <c r="A17" s="37" t="s">
        <v>131</v>
      </c>
      <c r="B17" s="38">
        <v>80</v>
      </c>
      <c r="C17" s="49">
        <v>27</v>
      </c>
      <c r="D17" s="49">
        <v>20</v>
      </c>
      <c r="E17" s="49">
        <v>14</v>
      </c>
      <c r="F17" s="106">
        <v>3</v>
      </c>
      <c r="G17" s="165">
        <v>0</v>
      </c>
      <c r="H17" s="106">
        <v>5</v>
      </c>
      <c r="I17" s="106">
        <v>7</v>
      </c>
      <c r="J17" s="106">
        <v>7</v>
      </c>
      <c r="K17" s="106">
        <v>7</v>
      </c>
      <c r="L17" s="106">
        <v>13</v>
      </c>
      <c r="M17" s="106">
        <v>16</v>
      </c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45"/>
      <c r="AE17" s="145"/>
      <c r="AF17" s="145"/>
      <c r="AG17" s="145"/>
    </row>
    <row r="18" spans="1:33" ht="29.25" customHeight="1" thickBot="1" x14ac:dyDescent="0.3">
      <c r="A18" s="39" t="s">
        <v>18</v>
      </c>
      <c r="B18" s="4">
        <v>40</v>
      </c>
      <c r="C18" s="194">
        <v>0</v>
      </c>
      <c r="D18" s="6">
        <v>0</v>
      </c>
      <c r="E18" s="76">
        <v>1</v>
      </c>
      <c r="F18" s="11">
        <v>1</v>
      </c>
      <c r="G18" s="76">
        <v>2</v>
      </c>
      <c r="H18" s="76">
        <v>2</v>
      </c>
      <c r="I18" s="76">
        <v>2</v>
      </c>
      <c r="J18" s="11">
        <v>2</v>
      </c>
      <c r="K18" s="7"/>
      <c r="L18" s="7"/>
      <c r="M18" s="11">
        <v>1</v>
      </c>
      <c r="N18" s="71"/>
      <c r="O18" s="71"/>
      <c r="P18" s="146"/>
      <c r="Q18" s="146"/>
      <c r="R18" s="71"/>
      <c r="S18" s="71"/>
      <c r="T18" s="71"/>
      <c r="U18" s="71"/>
      <c r="V18" s="71"/>
      <c r="W18" s="146"/>
      <c r="X18" s="146"/>
      <c r="Y18" s="146"/>
      <c r="Z18" s="191"/>
      <c r="AA18" s="191"/>
      <c r="AB18" s="191"/>
      <c r="AC18" s="146"/>
      <c r="AD18" s="176"/>
      <c r="AE18" s="71"/>
      <c r="AF18" s="147"/>
      <c r="AG18" s="144"/>
    </row>
    <row r="19" spans="1:33" ht="29.45" customHeight="1" thickBot="1" x14ac:dyDescent="0.3">
      <c r="A19" s="8" t="s">
        <v>19</v>
      </c>
      <c r="B19" s="9">
        <v>2</v>
      </c>
      <c r="C19" s="41">
        <v>1</v>
      </c>
      <c r="D19" s="41">
        <v>1</v>
      </c>
      <c r="E19" s="11">
        <v>1</v>
      </c>
      <c r="F19" s="11">
        <v>1</v>
      </c>
      <c r="G19" s="10">
        <v>1</v>
      </c>
      <c r="H19" s="10">
        <v>1</v>
      </c>
      <c r="I19" s="10">
        <v>1</v>
      </c>
      <c r="J19" s="11">
        <v>1</v>
      </c>
      <c r="K19" s="7"/>
      <c r="L19" s="7"/>
      <c r="M19" s="11">
        <v>1</v>
      </c>
      <c r="N19" s="71"/>
      <c r="O19" s="19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146"/>
      <c r="AA19" s="146"/>
      <c r="AB19" s="146"/>
      <c r="AC19" s="146"/>
      <c r="AD19" s="71"/>
      <c r="AE19" s="71"/>
      <c r="AF19" s="71"/>
      <c r="AG19" s="144"/>
    </row>
    <row r="20" spans="1:33" ht="15.75" thickBot="1" x14ac:dyDescent="0.3">
      <c r="A20" s="42" t="s">
        <v>121</v>
      </c>
      <c r="B20" s="18">
        <f t="shared" ref="B20:AF20" si="7">SUM(B17:B19)</f>
        <v>122</v>
      </c>
      <c r="C20" s="14">
        <f t="shared" si="7"/>
        <v>28</v>
      </c>
      <c r="D20" s="15">
        <f t="shared" si="7"/>
        <v>21</v>
      </c>
      <c r="E20" s="15">
        <f t="shared" si="7"/>
        <v>16</v>
      </c>
      <c r="F20" s="15">
        <f t="shared" si="7"/>
        <v>5</v>
      </c>
      <c r="G20" s="15">
        <f t="shared" si="7"/>
        <v>3</v>
      </c>
      <c r="H20" s="15">
        <f t="shared" si="7"/>
        <v>8</v>
      </c>
      <c r="I20" s="15">
        <f t="shared" si="7"/>
        <v>10</v>
      </c>
      <c r="J20" s="15">
        <f t="shared" si="7"/>
        <v>10</v>
      </c>
      <c r="K20" s="15">
        <f t="shared" si="7"/>
        <v>7</v>
      </c>
      <c r="L20" s="15">
        <f t="shared" si="7"/>
        <v>13</v>
      </c>
      <c r="M20" s="15">
        <f t="shared" si="7"/>
        <v>18</v>
      </c>
      <c r="N20" s="15">
        <f t="shared" si="7"/>
        <v>0</v>
      </c>
      <c r="O20" s="15">
        <f t="shared" si="7"/>
        <v>0</v>
      </c>
      <c r="P20" s="15">
        <f t="shared" si="7"/>
        <v>0</v>
      </c>
      <c r="Q20" s="15">
        <f t="shared" si="7"/>
        <v>0</v>
      </c>
      <c r="R20" s="15">
        <f t="shared" si="7"/>
        <v>0</v>
      </c>
      <c r="S20" s="15">
        <f t="shared" si="7"/>
        <v>0</v>
      </c>
      <c r="T20" s="15">
        <f t="shared" si="7"/>
        <v>0</v>
      </c>
      <c r="U20" s="15">
        <f t="shared" si="7"/>
        <v>0</v>
      </c>
      <c r="V20" s="15">
        <f t="shared" si="7"/>
        <v>0</v>
      </c>
      <c r="W20" s="15">
        <f t="shared" si="7"/>
        <v>0</v>
      </c>
      <c r="X20" s="15">
        <f t="shared" si="7"/>
        <v>0</v>
      </c>
      <c r="Y20" s="15">
        <f t="shared" si="7"/>
        <v>0</v>
      </c>
      <c r="Z20" s="15">
        <f t="shared" si="7"/>
        <v>0</v>
      </c>
      <c r="AA20" s="15">
        <f t="shared" si="7"/>
        <v>0</v>
      </c>
      <c r="AB20" s="15">
        <f t="shared" si="7"/>
        <v>0</v>
      </c>
      <c r="AC20" s="15">
        <f t="shared" si="7"/>
        <v>0</v>
      </c>
      <c r="AD20" s="15">
        <f t="shared" si="7"/>
        <v>0</v>
      </c>
      <c r="AE20" s="15">
        <f t="shared" si="7"/>
        <v>0</v>
      </c>
      <c r="AF20" s="15">
        <f t="shared" si="7"/>
        <v>0</v>
      </c>
      <c r="AG20" s="15">
        <f t="shared" ref="AG20" si="8">SUM(AG17:AG19)</f>
        <v>0</v>
      </c>
    </row>
    <row r="21" spans="1:33" ht="15.75" thickBot="1" x14ac:dyDescent="0.3">
      <c r="A21" s="43" t="s">
        <v>120</v>
      </c>
      <c r="B21" s="18">
        <f t="shared" ref="B21:AF21" si="9">SUM(B17)</f>
        <v>80</v>
      </c>
      <c r="C21" s="19">
        <f t="shared" si="9"/>
        <v>27</v>
      </c>
      <c r="D21" s="20">
        <f t="shared" si="9"/>
        <v>20</v>
      </c>
      <c r="E21" s="20">
        <f t="shared" si="9"/>
        <v>14</v>
      </c>
      <c r="F21" s="20">
        <f t="shared" si="9"/>
        <v>3</v>
      </c>
      <c r="G21" s="20">
        <f t="shared" si="9"/>
        <v>0</v>
      </c>
      <c r="H21" s="20">
        <f t="shared" si="9"/>
        <v>5</v>
      </c>
      <c r="I21" s="20">
        <f t="shared" si="9"/>
        <v>7</v>
      </c>
      <c r="J21" s="20">
        <f t="shared" si="9"/>
        <v>7</v>
      </c>
      <c r="K21" s="20">
        <f t="shared" si="9"/>
        <v>7</v>
      </c>
      <c r="L21" s="20">
        <f t="shared" si="9"/>
        <v>13</v>
      </c>
      <c r="M21" s="20">
        <f t="shared" si="9"/>
        <v>16</v>
      </c>
      <c r="N21" s="20">
        <f t="shared" si="9"/>
        <v>0</v>
      </c>
      <c r="O21" s="20">
        <f t="shared" si="9"/>
        <v>0</v>
      </c>
      <c r="P21" s="20">
        <f t="shared" si="9"/>
        <v>0</v>
      </c>
      <c r="Q21" s="20">
        <f t="shared" si="9"/>
        <v>0</v>
      </c>
      <c r="R21" s="20">
        <f t="shared" si="9"/>
        <v>0</v>
      </c>
      <c r="S21" s="20">
        <f t="shared" si="9"/>
        <v>0</v>
      </c>
      <c r="T21" s="20">
        <f t="shared" si="9"/>
        <v>0</v>
      </c>
      <c r="U21" s="20">
        <f t="shared" si="9"/>
        <v>0</v>
      </c>
      <c r="V21" s="20">
        <f t="shared" si="9"/>
        <v>0</v>
      </c>
      <c r="W21" s="20">
        <f t="shared" si="9"/>
        <v>0</v>
      </c>
      <c r="X21" s="20">
        <f t="shared" si="9"/>
        <v>0</v>
      </c>
      <c r="Y21" s="20">
        <f t="shared" si="9"/>
        <v>0</v>
      </c>
      <c r="Z21" s="20">
        <f t="shared" si="9"/>
        <v>0</v>
      </c>
      <c r="AA21" s="20">
        <f t="shared" si="9"/>
        <v>0</v>
      </c>
      <c r="AB21" s="20">
        <f t="shared" si="9"/>
        <v>0</v>
      </c>
      <c r="AC21" s="20">
        <f t="shared" si="9"/>
        <v>0</v>
      </c>
      <c r="AD21" s="20">
        <f t="shared" si="9"/>
        <v>0</v>
      </c>
      <c r="AE21" s="20">
        <f t="shared" si="9"/>
        <v>0</v>
      </c>
      <c r="AF21" s="20">
        <f t="shared" si="9"/>
        <v>0</v>
      </c>
      <c r="AG21" s="20">
        <f t="shared" ref="AG21" si="10">SUM(AG17)</f>
        <v>0</v>
      </c>
    </row>
    <row r="22" spans="1:33" ht="15.75" thickBot="1" x14ac:dyDescent="0.3">
      <c r="A22" s="44" t="s">
        <v>111</v>
      </c>
      <c r="B22" s="45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</row>
    <row r="23" spans="1:33" ht="15.6" customHeight="1" thickBot="1" x14ac:dyDescent="0.3">
      <c r="A23" s="8" t="s">
        <v>22</v>
      </c>
      <c r="B23" s="9">
        <v>44</v>
      </c>
      <c r="C23" s="49">
        <v>22</v>
      </c>
      <c r="D23" s="11">
        <v>22</v>
      </c>
      <c r="E23" s="11">
        <v>21</v>
      </c>
      <c r="F23" s="75">
        <v>28</v>
      </c>
      <c r="G23" s="11">
        <v>23</v>
      </c>
      <c r="H23" s="11">
        <v>25</v>
      </c>
      <c r="I23" s="75">
        <v>23</v>
      </c>
      <c r="J23" s="11">
        <v>25</v>
      </c>
      <c r="K23" s="75">
        <v>24</v>
      </c>
      <c r="L23" s="75">
        <v>30</v>
      </c>
      <c r="M23" s="75">
        <v>31</v>
      </c>
      <c r="N23" s="70"/>
      <c r="O23" s="71"/>
      <c r="P23" s="71"/>
      <c r="Q23" s="71"/>
      <c r="R23" s="71"/>
      <c r="S23" s="71"/>
      <c r="T23" s="192"/>
      <c r="U23" s="71"/>
      <c r="V23" s="71"/>
      <c r="W23" s="71"/>
      <c r="X23" s="70"/>
      <c r="Y23" s="71"/>
      <c r="Z23" s="70"/>
      <c r="AA23" s="70"/>
      <c r="AB23" s="70"/>
      <c r="AC23" s="70"/>
      <c r="AD23" s="70"/>
      <c r="AE23" s="70"/>
      <c r="AF23" s="70"/>
      <c r="AG23" s="70"/>
    </row>
    <row r="24" spans="1:33" ht="15.75" thickBot="1" x14ac:dyDescent="0.3">
      <c r="A24" s="113" t="s">
        <v>119</v>
      </c>
      <c r="B24" s="29">
        <f t="shared" ref="B24:AG24" si="11">SUM(B23:B23)</f>
        <v>44</v>
      </c>
      <c r="C24" s="19">
        <f t="shared" si="11"/>
        <v>22</v>
      </c>
      <c r="D24" s="20">
        <f t="shared" si="11"/>
        <v>22</v>
      </c>
      <c r="E24" s="20">
        <f t="shared" si="11"/>
        <v>21</v>
      </c>
      <c r="F24" s="20">
        <f t="shared" si="11"/>
        <v>28</v>
      </c>
      <c r="G24" s="20">
        <f t="shared" si="11"/>
        <v>23</v>
      </c>
      <c r="H24" s="20">
        <f t="shared" si="11"/>
        <v>25</v>
      </c>
      <c r="I24" s="20">
        <f t="shared" si="11"/>
        <v>23</v>
      </c>
      <c r="J24" s="20">
        <f t="shared" si="11"/>
        <v>25</v>
      </c>
      <c r="K24" s="20">
        <f t="shared" si="11"/>
        <v>24</v>
      </c>
      <c r="L24" s="20">
        <f t="shared" si="11"/>
        <v>30</v>
      </c>
      <c r="M24" s="20">
        <f t="shared" si="11"/>
        <v>31</v>
      </c>
      <c r="N24" s="20">
        <f t="shared" si="11"/>
        <v>0</v>
      </c>
      <c r="O24" s="20">
        <f t="shared" si="11"/>
        <v>0</v>
      </c>
      <c r="P24" s="20">
        <f t="shared" si="11"/>
        <v>0</v>
      </c>
      <c r="Q24" s="20">
        <f t="shared" si="11"/>
        <v>0</v>
      </c>
      <c r="R24" s="20">
        <f t="shared" si="11"/>
        <v>0</v>
      </c>
      <c r="S24" s="20">
        <f t="shared" si="11"/>
        <v>0</v>
      </c>
      <c r="T24" s="20">
        <f t="shared" si="11"/>
        <v>0</v>
      </c>
      <c r="U24" s="20">
        <f t="shared" si="11"/>
        <v>0</v>
      </c>
      <c r="V24" s="20">
        <f t="shared" si="11"/>
        <v>0</v>
      </c>
      <c r="W24" s="20">
        <f t="shared" si="11"/>
        <v>0</v>
      </c>
      <c r="X24" s="20">
        <f t="shared" si="11"/>
        <v>0</v>
      </c>
      <c r="Y24" s="20">
        <f t="shared" si="11"/>
        <v>0</v>
      </c>
      <c r="Z24" s="20">
        <f t="shared" si="11"/>
        <v>0</v>
      </c>
      <c r="AA24" s="20">
        <f t="shared" si="11"/>
        <v>0</v>
      </c>
      <c r="AB24" s="20">
        <f t="shared" si="11"/>
        <v>0</v>
      </c>
      <c r="AC24" s="20">
        <f t="shared" si="11"/>
        <v>0</v>
      </c>
      <c r="AD24" s="20">
        <f t="shared" si="11"/>
        <v>0</v>
      </c>
      <c r="AE24" s="20">
        <f t="shared" si="11"/>
        <v>0</v>
      </c>
      <c r="AF24" s="20">
        <f t="shared" si="11"/>
        <v>0</v>
      </c>
      <c r="AG24" s="20">
        <f t="shared" si="11"/>
        <v>0</v>
      </c>
    </row>
    <row r="25" spans="1:33" ht="15.75" thickBot="1" x14ac:dyDescent="0.3">
      <c r="A25" s="119" t="s">
        <v>112</v>
      </c>
      <c r="B25" s="121"/>
      <c r="C25" s="122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</row>
    <row r="26" spans="1:33" ht="15.75" thickBot="1" x14ac:dyDescent="0.3">
      <c r="A26" s="120" t="s">
        <v>114</v>
      </c>
      <c r="B26" s="118">
        <v>13</v>
      </c>
      <c r="C26" s="7"/>
      <c r="D26" s="7"/>
      <c r="E26" s="7"/>
      <c r="F26" s="7"/>
      <c r="G26" s="7"/>
      <c r="H26" s="144">
        <v>2</v>
      </c>
      <c r="I26" s="7"/>
      <c r="J26" s="7"/>
      <c r="K26" s="7"/>
      <c r="L26" s="7"/>
      <c r="M26" s="7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71"/>
      <c r="Y26" s="71"/>
      <c r="Z26" s="71"/>
      <c r="AA26" s="71"/>
      <c r="AB26" s="71"/>
      <c r="AC26" s="71"/>
      <c r="AD26" s="144"/>
      <c r="AE26" s="71"/>
      <c r="AF26" s="71"/>
      <c r="AG26" s="71"/>
    </row>
    <row r="27" spans="1:33" ht="15.75" thickBot="1" x14ac:dyDescent="0.3">
      <c r="A27" s="124" t="s">
        <v>116</v>
      </c>
      <c r="B27" s="125" t="s">
        <v>113</v>
      </c>
      <c r="C27" s="7"/>
      <c r="D27" s="7"/>
      <c r="E27" s="7"/>
      <c r="F27" s="7"/>
      <c r="G27" s="7"/>
      <c r="H27" s="71">
        <v>2</v>
      </c>
      <c r="I27" s="7"/>
      <c r="J27" s="7"/>
      <c r="K27" s="7"/>
      <c r="L27" s="7"/>
      <c r="M27" s="7"/>
      <c r="N27" s="135"/>
      <c r="O27" s="71"/>
      <c r="P27" s="71"/>
      <c r="Q27" s="135"/>
      <c r="R27" s="71"/>
      <c r="S27" s="135"/>
      <c r="T27" s="135"/>
      <c r="U27" s="135"/>
      <c r="V27" s="71"/>
      <c r="W27" s="71"/>
      <c r="X27" s="71"/>
      <c r="Y27" s="71"/>
      <c r="Z27" s="71"/>
      <c r="AA27" s="71"/>
      <c r="AB27" s="71"/>
      <c r="AC27" s="71"/>
      <c r="AD27" s="135"/>
      <c r="AE27" s="71"/>
      <c r="AF27" s="71"/>
      <c r="AG27" s="71"/>
    </row>
    <row r="28" spans="1:33" ht="15.75" thickBot="1" x14ac:dyDescent="0.3">
      <c r="A28" s="126" t="s">
        <v>118</v>
      </c>
      <c r="B28" s="18">
        <f>(B26)</f>
        <v>13</v>
      </c>
      <c r="C28" s="18">
        <f t="shared" ref="C28:AG28" si="12">(C26)</f>
        <v>0</v>
      </c>
      <c r="D28" s="18">
        <f t="shared" si="12"/>
        <v>0</v>
      </c>
      <c r="E28" s="18">
        <f t="shared" si="12"/>
        <v>0</v>
      </c>
      <c r="F28" s="18">
        <f t="shared" si="12"/>
        <v>0</v>
      </c>
      <c r="G28" s="18">
        <f t="shared" si="12"/>
        <v>0</v>
      </c>
      <c r="H28" s="18">
        <f t="shared" si="12"/>
        <v>2</v>
      </c>
      <c r="I28" s="18">
        <f t="shared" si="12"/>
        <v>0</v>
      </c>
      <c r="J28" s="18">
        <f t="shared" si="12"/>
        <v>0</v>
      </c>
      <c r="K28" s="18">
        <f t="shared" si="12"/>
        <v>0</v>
      </c>
      <c r="L28" s="18">
        <f t="shared" si="12"/>
        <v>0</v>
      </c>
      <c r="M28" s="18">
        <f t="shared" si="12"/>
        <v>0</v>
      </c>
      <c r="N28" s="18">
        <f t="shared" si="12"/>
        <v>0</v>
      </c>
      <c r="O28" s="18">
        <f t="shared" si="12"/>
        <v>0</v>
      </c>
      <c r="P28" s="18">
        <f t="shared" si="12"/>
        <v>0</v>
      </c>
      <c r="Q28" s="18">
        <f t="shared" si="12"/>
        <v>0</v>
      </c>
      <c r="R28" s="18">
        <f t="shared" si="12"/>
        <v>0</v>
      </c>
      <c r="S28" s="18">
        <f t="shared" si="12"/>
        <v>0</v>
      </c>
      <c r="T28" s="18">
        <f t="shared" si="12"/>
        <v>0</v>
      </c>
      <c r="U28" s="18">
        <f t="shared" si="12"/>
        <v>0</v>
      </c>
      <c r="V28" s="18">
        <f t="shared" si="12"/>
        <v>0</v>
      </c>
      <c r="W28" s="18">
        <f t="shared" si="12"/>
        <v>0</v>
      </c>
      <c r="X28" s="18">
        <f t="shared" si="12"/>
        <v>0</v>
      </c>
      <c r="Y28" s="18">
        <f t="shared" si="12"/>
        <v>0</v>
      </c>
      <c r="Z28" s="18">
        <f t="shared" si="12"/>
        <v>0</v>
      </c>
      <c r="AA28" s="18">
        <f t="shared" si="12"/>
        <v>0</v>
      </c>
      <c r="AB28" s="18">
        <f t="shared" si="12"/>
        <v>0</v>
      </c>
      <c r="AC28" s="18">
        <f t="shared" si="12"/>
        <v>0</v>
      </c>
      <c r="AD28" s="18">
        <f t="shared" si="12"/>
        <v>0</v>
      </c>
      <c r="AE28" s="18">
        <f t="shared" si="12"/>
        <v>0</v>
      </c>
      <c r="AF28" s="18">
        <f t="shared" si="12"/>
        <v>0</v>
      </c>
      <c r="AG28" s="18">
        <f t="shared" si="12"/>
        <v>0</v>
      </c>
    </row>
    <row r="29" spans="1:33" ht="15.75" thickBot="1" x14ac:dyDescent="0.3">
      <c r="A29" s="42"/>
      <c r="B29" s="114"/>
      <c r="C29" s="115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</row>
    <row r="30" spans="1:33" ht="15.75" thickBot="1" x14ac:dyDescent="0.3">
      <c r="A30" s="79" t="s">
        <v>129</v>
      </c>
      <c r="B30" s="82">
        <f>SUM(B6,B11,B15,B20,B24,B28,B35,B36,B38)</f>
        <v>703</v>
      </c>
      <c r="C30" s="82">
        <f>SUM(C6,C11,C15,C20,C24,C28,C35,C39)</f>
        <v>93</v>
      </c>
      <c r="D30" s="82">
        <f t="shared" ref="D30:V30" si="13">SUM(D6,D11,D15,D20,D24,D28,D35,D39)</f>
        <v>81</v>
      </c>
      <c r="E30" s="82">
        <f t="shared" si="13"/>
        <v>149</v>
      </c>
      <c r="F30" s="82">
        <f t="shared" si="13"/>
        <v>156</v>
      </c>
      <c r="G30" s="82">
        <f t="shared" si="13"/>
        <v>136</v>
      </c>
      <c r="H30" s="82">
        <f t="shared" si="13"/>
        <v>142</v>
      </c>
      <c r="I30" s="82">
        <f t="shared" si="13"/>
        <v>129</v>
      </c>
      <c r="J30" s="82">
        <f t="shared" si="13"/>
        <v>73</v>
      </c>
      <c r="K30" s="82">
        <f t="shared" si="13"/>
        <v>124</v>
      </c>
      <c r="L30" s="82">
        <f t="shared" si="13"/>
        <v>133</v>
      </c>
      <c r="M30" s="82">
        <f t="shared" si="13"/>
        <v>78</v>
      </c>
      <c r="N30" s="82">
        <f t="shared" si="13"/>
        <v>0</v>
      </c>
      <c r="O30" s="82">
        <f t="shared" si="13"/>
        <v>0</v>
      </c>
      <c r="P30" s="82">
        <f t="shared" si="13"/>
        <v>0</v>
      </c>
      <c r="Q30" s="82">
        <f t="shared" si="13"/>
        <v>0</v>
      </c>
      <c r="R30" s="82">
        <f t="shared" si="13"/>
        <v>0</v>
      </c>
      <c r="S30" s="82">
        <f t="shared" si="13"/>
        <v>0</v>
      </c>
      <c r="T30" s="82">
        <f t="shared" si="13"/>
        <v>0</v>
      </c>
      <c r="U30" s="82">
        <f t="shared" si="13"/>
        <v>0</v>
      </c>
      <c r="V30" s="82">
        <f t="shared" si="13"/>
        <v>0</v>
      </c>
      <c r="W30" s="82">
        <f>SUM(W6,W11,W15,W20,W24,W28,W35,W36,W39)</f>
        <v>0</v>
      </c>
      <c r="X30" s="82">
        <f t="shared" ref="X30:AF30" si="14">SUM(X6,X11,X15,X20,X24,X28,X35,X36,X39)</f>
        <v>0</v>
      </c>
      <c r="Y30" s="82">
        <f t="shared" si="14"/>
        <v>0</v>
      </c>
      <c r="Z30" s="82">
        <f t="shared" si="14"/>
        <v>0</v>
      </c>
      <c r="AA30" s="82">
        <f t="shared" si="14"/>
        <v>0</v>
      </c>
      <c r="AB30" s="82">
        <f t="shared" si="14"/>
        <v>0</v>
      </c>
      <c r="AC30" s="82">
        <f t="shared" si="14"/>
        <v>0</v>
      </c>
      <c r="AD30" s="82">
        <f t="shared" si="14"/>
        <v>0</v>
      </c>
      <c r="AE30" s="82">
        <f t="shared" si="14"/>
        <v>0</v>
      </c>
      <c r="AF30" s="82">
        <f t="shared" si="14"/>
        <v>0</v>
      </c>
      <c r="AG30" s="82">
        <f t="shared" ref="AG30" si="15">SUM(AG6,AG11,AG15,AG20,AG24,AG28,AG35,AG36,AG39)</f>
        <v>0</v>
      </c>
    </row>
    <row r="31" spans="1:33" ht="15.75" thickBot="1" x14ac:dyDescent="0.3">
      <c r="A31" s="80" t="s">
        <v>128</v>
      </c>
      <c r="B31" s="81">
        <f>SUM(B7,B12,B15,B21,B24,B34,B35,B36)</f>
        <v>459</v>
      </c>
      <c r="C31" s="81">
        <f>SUM(C7,C12,C15,C21,C24,C34,C35,C36)</f>
        <v>86</v>
      </c>
      <c r="D31" s="81">
        <f t="shared" ref="D31:AF31" si="16">SUM(D7,D12,D15,D21,D24,D34,D35,D36)</f>
        <v>74</v>
      </c>
      <c r="E31" s="81">
        <f t="shared" si="16"/>
        <v>76</v>
      </c>
      <c r="F31" s="81">
        <f t="shared" si="16"/>
        <v>82</v>
      </c>
      <c r="G31" s="81">
        <f t="shared" si="16"/>
        <v>59</v>
      </c>
      <c r="H31" s="81">
        <f t="shared" si="16"/>
        <v>70</v>
      </c>
      <c r="I31" s="81">
        <f t="shared" si="16"/>
        <v>58</v>
      </c>
      <c r="J31" s="81">
        <f t="shared" si="16"/>
        <v>62</v>
      </c>
      <c r="K31" s="81">
        <f t="shared" si="16"/>
        <v>59</v>
      </c>
      <c r="L31" s="81">
        <f t="shared" si="16"/>
        <v>70</v>
      </c>
      <c r="M31" s="81">
        <f t="shared" si="16"/>
        <v>72</v>
      </c>
      <c r="N31" s="81">
        <f t="shared" si="16"/>
        <v>0</v>
      </c>
      <c r="O31" s="81">
        <f t="shared" si="16"/>
        <v>0</v>
      </c>
      <c r="P31" s="81">
        <f t="shared" si="16"/>
        <v>0</v>
      </c>
      <c r="Q31" s="81">
        <f t="shared" si="16"/>
        <v>0</v>
      </c>
      <c r="R31" s="81">
        <f t="shared" si="16"/>
        <v>0</v>
      </c>
      <c r="S31" s="81">
        <f t="shared" si="16"/>
        <v>0</v>
      </c>
      <c r="T31" s="81">
        <f t="shared" si="16"/>
        <v>0</v>
      </c>
      <c r="U31" s="81">
        <f t="shared" si="16"/>
        <v>0</v>
      </c>
      <c r="V31" s="81">
        <f t="shared" si="16"/>
        <v>0</v>
      </c>
      <c r="W31" s="81">
        <f t="shared" si="16"/>
        <v>0</v>
      </c>
      <c r="X31" s="81">
        <f t="shared" si="16"/>
        <v>0</v>
      </c>
      <c r="Y31" s="81">
        <f t="shared" si="16"/>
        <v>0</v>
      </c>
      <c r="Z31" s="81">
        <f t="shared" si="16"/>
        <v>0</v>
      </c>
      <c r="AA31" s="81">
        <f t="shared" si="16"/>
        <v>0</v>
      </c>
      <c r="AB31" s="81">
        <f t="shared" si="16"/>
        <v>0</v>
      </c>
      <c r="AC31" s="81">
        <f t="shared" si="16"/>
        <v>0</v>
      </c>
      <c r="AD31" s="81">
        <f t="shared" si="16"/>
        <v>0</v>
      </c>
      <c r="AE31" s="81">
        <f t="shared" si="16"/>
        <v>0</v>
      </c>
      <c r="AF31" s="81">
        <f t="shared" si="16"/>
        <v>0</v>
      </c>
      <c r="AG31" s="81">
        <f t="shared" ref="AG31" si="17">SUM(AG7,AG12,AG15,AG21,AG24,AG34,AG35,AG36)</f>
        <v>0</v>
      </c>
    </row>
    <row r="32" spans="1:33" ht="19.5" thickBot="1" x14ac:dyDescent="0.35">
      <c r="A32" s="51" t="s">
        <v>25</v>
      </c>
      <c r="B32" s="18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149"/>
    </row>
    <row r="33" spans="1:33" ht="15.75" customHeight="1" thickBot="1" x14ac:dyDescent="0.3">
      <c r="A33" s="5" t="s">
        <v>132</v>
      </c>
      <c r="B33" s="4">
        <v>40</v>
      </c>
      <c r="C33" s="10">
        <v>7</v>
      </c>
      <c r="D33" s="7"/>
      <c r="E33" s="11">
        <v>4</v>
      </c>
      <c r="F33" s="11">
        <v>9</v>
      </c>
      <c r="G33" s="11">
        <v>4</v>
      </c>
      <c r="H33" s="11">
        <v>8</v>
      </c>
      <c r="I33" s="7"/>
      <c r="J33" s="11">
        <v>8</v>
      </c>
      <c r="K33" s="11">
        <v>6</v>
      </c>
      <c r="L33" s="11">
        <v>10</v>
      </c>
      <c r="M33" s="11">
        <v>12</v>
      </c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</row>
    <row r="34" spans="1:33" ht="29.25" customHeight="1" thickBot="1" x14ac:dyDescent="0.3">
      <c r="A34" s="53" t="s">
        <v>27</v>
      </c>
      <c r="B34" s="54">
        <v>0</v>
      </c>
      <c r="C34" s="62"/>
      <c r="D34" s="62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</row>
    <row r="35" spans="1:33" ht="15.75" thickBot="1" x14ac:dyDescent="0.3">
      <c r="A35" s="160" t="s">
        <v>133</v>
      </c>
      <c r="B35" s="159">
        <v>0</v>
      </c>
      <c r="C35" s="15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</row>
    <row r="36" spans="1:33" ht="15.75" thickBot="1" x14ac:dyDescent="0.3">
      <c r="A36" s="55" t="s">
        <v>134</v>
      </c>
      <c r="B36" s="56">
        <v>0</v>
      </c>
      <c r="C36" s="15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</row>
    <row r="37" spans="1:33" ht="19.5" thickBot="1" x14ac:dyDescent="0.35">
      <c r="A37" s="51" t="s">
        <v>29</v>
      </c>
      <c r="B37" s="57"/>
      <c r="C37" s="148"/>
      <c r="D37" s="148"/>
      <c r="E37" s="148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</row>
    <row r="38" spans="1:33" ht="15.75" thickBot="1" x14ac:dyDescent="0.3">
      <c r="A38" s="55" t="s">
        <v>127</v>
      </c>
      <c r="B38" s="18">
        <v>0</v>
      </c>
      <c r="C38" s="178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</row>
    <row r="39" spans="1:33" ht="15.75" thickBot="1" x14ac:dyDescent="0.3">
      <c r="A39" s="50" t="s">
        <v>122</v>
      </c>
      <c r="B39" s="58"/>
      <c r="C39" s="179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66"/>
      <c r="X39" s="166"/>
      <c r="Y39" s="166"/>
      <c r="Z39" s="166"/>
      <c r="AA39" s="166"/>
      <c r="AB39" s="166"/>
      <c r="AC39" s="166"/>
      <c r="AD39" s="62"/>
      <c r="AE39" s="62"/>
      <c r="AF39" s="170"/>
      <c r="AG39" s="170"/>
    </row>
    <row r="40" spans="1:33" ht="19.5" thickBot="1" x14ac:dyDescent="0.35">
      <c r="A40" s="51" t="s">
        <v>30</v>
      </c>
      <c r="B40" s="59"/>
      <c r="C40" s="89"/>
      <c r="D40" s="90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15.75" thickBot="1" x14ac:dyDescent="0.3">
      <c r="A41" s="61" t="s">
        <v>135</v>
      </c>
      <c r="B41" s="18">
        <v>0</v>
      </c>
      <c r="C41" s="152"/>
      <c r="D41" s="62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</row>
    <row r="42" spans="1:33" x14ac:dyDescent="0.25">
      <c r="A42" s="42" t="s">
        <v>31</v>
      </c>
      <c r="B42" s="88"/>
      <c r="C42" s="63" t="s">
        <v>32</v>
      </c>
      <c r="D42" s="64"/>
      <c r="F42" s="63"/>
      <c r="G42" s="63"/>
    </row>
    <row r="43" spans="1:33" x14ac:dyDescent="0.25">
      <c r="B43" s="110"/>
      <c r="C43" s="65" t="s">
        <v>110</v>
      </c>
      <c r="D43" s="65"/>
      <c r="E43" s="65"/>
      <c r="F43" s="65"/>
      <c r="G43" s="66"/>
      <c r="H43" s="67"/>
    </row>
    <row r="44" spans="1:33" x14ac:dyDescent="0.25">
      <c r="B44" s="62"/>
      <c r="C44" s="68" t="s">
        <v>33</v>
      </c>
      <c r="D44" s="68"/>
      <c r="E44" s="68"/>
      <c r="F44" s="68"/>
      <c r="G44" s="68"/>
      <c r="H44" s="68"/>
      <c r="I44" s="67"/>
    </row>
    <row r="45" spans="1:33" x14ac:dyDescent="0.25">
      <c r="B45" s="11"/>
      <c r="C45" s="65" t="s">
        <v>34</v>
      </c>
      <c r="D45" s="66"/>
    </row>
    <row r="46" spans="1:33" x14ac:dyDescent="0.25">
      <c r="B46" s="103"/>
      <c r="C46" s="112" t="s">
        <v>109</v>
      </c>
      <c r="D46" s="68"/>
      <c r="E46" s="68"/>
      <c r="F46" s="69"/>
    </row>
    <row r="47" spans="1:33" x14ac:dyDescent="0.25">
      <c r="B47" s="7"/>
      <c r="C47" s="87" t="s">
        <v>35</v>
      </c>
      <c r="D47" s="111"/>
    </row>
    <row r="48" spans="1:33" x14ac:dyDescent="0.25">
      <c r="B48" s="83"/>
      <c r="C48" s="73" t="s">
        <v>105</v>
      </c>
      <c r="D48" s="85"/>
      <c r="E48" s="85"/>
      <c r="F48" s="86"/>
      <c r="G48" s="63"/>
      <c r="H48" s="87"/>
    </row>
    <row r="49" spans="2:8" x14ac:dyDescent="0.25">
      <c r="B49" s="84"/>
      <c r="C49" s="73" t="s">
        <v>106</v>
      </c>
      <c r="D49" s="85"/>
      <c r="E49" s="85"/>
      <c r="F49" s="85"/>
      <c r="G49" s="85"/>
      <c r="H49" s="85"/>
    </row>
  </sheetData>
  <mergeCells count="32">
    <mergeCell ref="AF1:AF2"/>
    <mergeCell ref="AG1:AG2"/>
    <mergeCell ref="Z1:Z2"/>
    <mergeCell ref="AA1:AA2"/>
    <mergeCell ref="AB1:AB2"/>
    <mergeCell ref="AC1:AC2"/>
    <mergeCell ref="AD1:AD2"/>
    <mergeCell ref="AE1:AE2"/>
    <mergeCell ref="T1:T2"/>
    <mergeCell ref="U1:U2"/>
    <mergeCell ref="V1:V2"/>
    <mergeCell ref="W1:W2"/>
    <mergeCell ref="X1:X2"/>
    <mergeCell ref="Y1:Y2"/>
    <mergeCell ref="N1:N2"/>
    <mergeCell ref="O1:O2"/>
    <mergeCell ref="P1:P2"/>
    <mergeCell ref="Q1:Q2"/>
    <mergeCell ref="R1:R2"/>
    <mergeCell ref="S1:S2"/>
    <mergeCell ref="H1:H2"/>
    <mergeCell ref="I1:I2"/>
    <mergeCell ref="J1:J2"/>
    <mergeCell ref="K1:K2"/>
    <mergeCell ref="L1:L2"/>
    <mergeCell ref="M1:M2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"/>
  <sheetViews>
    <sheetView topLeftCell="A2" workbookViewId="0">
      <selection activeCell="A7" sqref="A7"/>
    </sheetView>
  </sheetViews>
  <sheetFormatPr defaultColWidth="9.140625" defaultRowHeight="15" x14ac:dyDescent="0.25"/>
  <cols>
    <col min="1" max="3" width="24.42578125" style="91" customWidth="1"/>
    <col min="4" max="4" width="35.7109375" style="91" customWidth="1"/>
    <col min="5" max="5" width="24.42578125" style="91" customWidth="1"/>
    <col min="6" max="6" width="24.42578125" style="92" customWidth="1"/>
    <col min="7" max="7" width="35.7109375" style="92" customWidth="1"/>
    <col min="8" max="16384" width="9.140625" style="91"/>
  </cols>
  <sheetData>
    <row r="1" spans="1:7" x14ac:dyDescent="0.25">
      <c r="A1" s="91" t="s">
        <v>36</v>
      </c>
    </row>
    <row r="4" spans="1:7" x14ac:dyDescent="0.25">
      <c r="A4" s="93" t="s">
        <v>37</v>
      </c>
      <c r="B4" s="93" t="s">
        <v>38</v>
      </c>
      <c r="C4" s="93" t="s">
        <v>39</v>
      </c>
      <c r="D4" s="94" t="s">
        <v>40</v>
      </c>
      <c r="E4" s="93" t="s">
        <v>41</v>
      </c>
      <c r="F4" s="93" t="s">
        <v>42</v>
      </c>
      <c r="G4" s="93" t="s">
        <v>43</v>
      </c>
    </row>
    <row r="5" spans="1:7" ht="30" x14ac:dyDescent="0.25">
      <c r="A5" s="95" t="s">
        <v>44</v>
      </c>
      <c r="B5" s="96" t="s">
        <v>45</v>
      </c>
      <c r="C5" s="96" t="s">
        <v>46</v>
      </c>
      <c r="D5" s="97" t="s">
        <v>47</v>
      </c>
      <c r="E5" s="98" t="s">
        <v>48</v>
      </c>
      <c r="F5" s="98" t="s">
        <v>49</v>
      </c>
      <c r="G5" s="99" t="s">
        <v>50</v>
      </c>
    </row>
    <row r="6" spans="1:7" ht="45" x14ac:dyDescent="0.25">
      <c r="A6" s="95" t="s">
        <v>51</v>
      </c>
      <c r="B6" s="96" t="s">
        <v>45</v>
      </c>
      <c r="C6" s="96" t="s">
        <v>52</v>
      </c>
      <c r="D6" s="97" t="s">
        <v>53</v>
      </c>
      <c r="E6" s="98" t="s">
        <v>54</v>
      </c>
      <c r="F6" s="98" t="s">
        <v>55</v>
      </c>
      <c r="G6" s="98" t="s">
        <v>56</v>
      </c>
    </row>
    <row r="7" spans="1:7" ht="45" x14ac:dyDescent="0.25">
      <c r="A7" s="95" t="s">
        <v>57</v>
      </c>
      <c r="B7" s="96" t="s">
        <v>58</v>
      </c>
      <c r="C7" s="96" t="s">
        <v>59</v>
      </c>
      <c r="D7" s="97" t="s">
        <v>60</v>
      </c>
      <c r="E7" s="98" t="s">
        <v>61</v>
      </c>
      <c r="F7" s="98" t="s">
        <v>62</v>
      </c>
      <c r="G7" s="99" t="s">
        <v>63</v>
      </c>
    </row>
    <row r="8" spans="1:7" ht="90" x14ac:dyDescent="0.25">
      <c r="A8" s="95" t="s">
        <v>64</v>
      </c>
      <c r="B8" s="96" t="s">
        <v>65</v>
      </c>
      <c r="C8" s="96" t="s">
        <v>66</v>
      </c>
      <c r="D8" s="97" t="s">
        <v>67</v>
      </c>
      <c r="E8" s="98" t="s">
        <v>68</v>
      </c>
      <c r="F8" s="98" t="s">
        <v>69</v>
      </c>
      <c r="G8" s="99" t="s">
        <v>70</v>
      </c>
    </row>
    <row r="9" spans="1:7" ht="45" x14ac:dyDescent="0.25">
      <c r="A9" s="95" t="s">
        <v>71</v>
      </c>
      <c r="B9" s="96" t="s">
        <v>72</v>
      </c>
      <c r="C9" s="96" t="s">
        <v>73</v>
      </c>
      <c r="D9" s="97" t="s">
        <v>74</v>
      </c>
      <c r="E9" s="98" t="s">
        <v>75</v>
      </c>
      <c r="F9" s="98" t="s">
        <v>76</v>
      </c>
      <c r="G9" s="99" t="s">
        <v>77</v>
      </c>
    </row>
    <row r="10" spans="1:7" ht="45" x14ac:dyDescent="0.25">
      <c r="A10" s="95" t="s">
        <v>78</v>
      </c>
      <c r="B10" s="96" t="s">
        <v>79</v>
      </c>
      <c r="C10" s="96" t="s">
        <v>80</v>
      </c>
      <c r="D10" s="100" t="s">
        <v>81</v>
      </c>
      <c r="E10" s="98" t="s">
        <v>82</v>
      </c>
      <c r="F10" s="98" t="s">
        <v>83</v>
      </c>
      <c r="G10" s="99" t="s">
        <v>84</v>
      </c>
    </row>
    <row r="11" spans="1:7" ht="30" x14ac:dyDescent="0.25">
      <c r="A11" s="95" t="s">
        <v>85</v>
      </c>
      <c r="B11" s="96" t="s">
        <v>86</v>
      </c>
      <c r="C11" s="96" t="s">
        <v>87</v>
      </c>
      <c r="D11" s="100" t="s">
        <v>88</v>
      </c>
      <c r="E11" s="101" t="s">
        <v>89</v>
      </c>
      <c r="F11" s="98" t="s">
        <v>90</v>
      </c>
      <c r="G11" s="99" t="s">
        <v>91</v>
      </c>
    </row>
    <row r="12" spans="1:7" ht="30" x14ac:dyDescent="0.25">
      <c r="A12" s="95" t="s">
        <v>92</v>
      </c>
      <c r="B12" s="96" t="s">
        <v>93</v>
      </c>
      <c r="C12" s="96" t="s">
        <v>94</v>
      </c>
      <c r="D12" s="97" t="s">
        <v>95</v>
      </c>
      <c r="E12" s="98" t="s">
        <v>96</v>
      </c>
      <c r="F12" s="98" t="s">
        <v>97</v>
      </c>
      <c r="G12" s="99" t="s">
        <v>98</v>
      </c>
    </row>
    <row r="13" spans="1:7" ht="45" x14ac:dyDescent="0.25">
      <c r="A13" s="95" t="s">
        <v>99</v>
      </c>
      <c r="B13" s="96" t="s">
        <v>100</v>
      </c>
      <c r="C13" s="96" t="s">
        <v>101</v>
      </c>
      <c r="D13" s="100" t="s">
        <v>88</v>
      </c>
      <c r="E13" s="98" t="s">
        <v>102</v>
      </c>
      <c r="F13" s="98" t="s">
        <v>103</v>
      </c>
      <c r="G13" s="99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January 2022</vt:lpstr>
      <vt:lpstr>February 2022</vt:lpstr>
      <vt:lpstr>March 2022</vt:lpstr>
      <vt:lpstr>April 2022</vt:lpstr>
      <vt:lpstr>May 2022</vt:lpstr>
      <vt:lpstr>Shelter Check-In 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Clifton, Kimberly</dc:creator>
  <cp:lastModifiedBy>Clifton, Kimberly</cp:lastModifiedBy>
  <cp:lastPrinted>2022-03-07T18:06:43Z</cp:lastPrinted>
  <dcterms:created xsi:type="dcterms:W3CDTF">2022-01-02T17:22:01Z</dcterms:created>
  <dcterms:modified xsi:type="dcterms:W3CDTF">2022-05-12T20:02:19Z</dcterms:modified>
</cp:coreProperties>
</file>