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truong\Desktop\"/>
    </mc:Choice>
  </mc:AlternateContent>
  <xr:revisionPtr revIDLastSave="0" documentId="13_ncr:1_{7FB9CFC7-DB4B-47B7-8370-15893E9D2AC4}" xr6:coauthVersionLast="47" xr6:coauthVersionMax="47" xr10:uidLastSave="{00000000-0000-0000-0000-000000000000}"/>
  <bookViews>
    <workbookView xWindow="39300" yWindow="2145" windowWidth="26325" windowHeight="14730" xr2:uid="{7283703F-A97D-4F9E-BD43-82AC779FB3B5}"/>
  </bookViews>
  <sheets>
    <sheet name="January 2022" sheetId="1" r:id="rId1"/>
    <sheet name="Shelter Check-In Hou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W31" i="1"/>
  <c r="X31" i="1"/>
  <c r="Y31" i="1"/>
  <c r="Z31" i="1"/>
  <c r="AA31" i="1"/>
  <c r="AB31" i="1"/>
  <c r="AC31" i="1"/>
  <c r="AD31" i="1"/>
  <c r="AE31" i="1"/>
  <c r="AF31" i="1"/>
  <c r="AG31" i="1"/>
  <c r="C31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W30" i="1"/>
  <c r="X30" i="1"/>
  <c r="Y30" i="1"/>
  <c r="Z30" i="1"/>
  <c r="AA30" i="1"/>
  <c r="AB30" i="1"/>
  <c r="AC30" i="1"/>
  <c r="AD30" i="1"/>
  <c r="AE30" i="1"/>
  <c r="AF30" i="1"/>
  <c r="AG30" i="1"/>
  <c r="C30" i="1"/>
  <c r="B31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T30" i="1" s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B30" i="1" s="1"/>
  <c r="V31" i="1" l="1"/>
  <c r="V30" i="1"/>
  <c r="U31" i="1"/>
  <c r="U30" i="1"/>
  <c r="T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Danzig, Tija</author>
  </authors>
  <commentList>
    <comment ref="B1" authorId="0" shapeId="0" xr:uid="{6A9CC271-B642-4D58-9822-D3806D8550D9}">
      <text>
        <r>
          <rPr>
            <b/>
            <sz val="9"/>
            <color indexed="81"/>
            <rFont val="Tahoma"/>
            <family val="2"/>
          </rPr>
          <t>Danzig, Tija:</t>
        </r>
        <r>
          <rPr>
            <sz val="9"/>
            <color indexed="81"/>
            <rFont val="Tahoma"/>
            <family val="2"/>
          </rPr>
          <t xml:space="preserve">
Capacities have been updated to represent adjustments for social distancing.</t>
        </r>
      </text>
    </comment>
  </commentList>
</comments>
</file>

<file path=xl/sharedStrings.xml><?xml version="1.0" encoding="utf-8"?>
<sst xmlns="http://schemas.openxmlformats.org/spreadsheetml/2006/main" count="121" uniqueCount="118">
  <si>
    <t xml:space="preserve">Numbers are reported by provider staff after check-in in the evening and added to the spreadsheet the next morning by the City. </t>
  </si>
  <si>
    <t>Capacity</t>
  </si>
  <si>
    <t>ADULT MEN (ONLY)</t>
  </si>
  <si>
    <t>Catholic Charities House of Charity – Adult Men</t>
  </si>
  <si>
    <t>Truth Ministries – Adult Men</t>
  </si>
  <si>
    <t>UGM Men’s Crisis Shelter – Adult Men</t>
  </si>
  <si>
    <t>BEDS AVAILABLE FOR ADULT MEN:</t>
  </si>
  <si>
    <t>OF TOTAL, LOW-BARRIER BEDS FOR ADULT MEN:</t>
  </si>
  <si>
    <t>ADULT WOMEN (ONLY)</t>
  </si>
  <si>
    <t>Volunteers of America Hope House – Adult Women</t>
  </si>
  <si>
    <t>UGM Crisis Shelter for Women and Children – Single Women</t>
  </si>
  <si>
    <t>BEDS AVAILABLE FOR ADULT WOMEN:</t>
  </si>
  <si>
    <t>OF TOTAL, LOW-BARRIER BEDS FOR ADULT WOMEN:</t>
  </si>
  <si>
    <t>ADULT MEN AND WOMEN (CO-ED)</t>
  </si>
  <si>
    <t>The Guardians Foundation at Cannon Street – Adult (Low-Barrier)</t>
  </si>
  <si>
    <t>BEDS AVAILABLE FOR ADULT MEN AND WOMEN:</t>
  </si>
  <si>
    <t>FAMILIES</t>
  </si>
  <si>
    <t>Family Promise Open Doors – Households with Minor Children</t>
  </si>
  <si>
    <t>UGM Crisis Shelter for Women and Children – Women with Minor Children</t>
  </si>
  <si>
    <t>UGM Crisis Shelter for Women and Children – Women w/ Minor Children emergency room</t>
  </si>
  <si>
    <t>BEDS AVAILABLE FOR FAMILIES:</t>
  </si>
  <si>
    <t>OF TOTAL, LOW-BARRIER BEDS FOR FAMILIES:</t>
  </si>
  <si>
    <t>YAS (VOA) (Low-Barrier)</t>
  </si>
  <si>
    <t>BEDS AVAILABLE FOR YOUNG ADULTS:</t>
  </si>
  <si>
    <t>OF TOTAL, LOW-BARRIER BEDS AVAILABLE:</t>
  </si>
  <si>
    <t>INCLEMENT WEATHER</t>
  </si>
  <si>
    <t>Truth Ministries – Adult Men (Overflow Beds)</t>
  </si>
  <si>
    <t>UGM Men’s Crisis Shelter – Adult Men (only available if not all regular shelter spaces [B5] are in use)</t>
  </si>
  <si>
    <t>Hope House - Adult Women</t>
  </si>
  <si>
    <t>HOTELING RESPONSE</t>
  </si>
  <si>
    <t>WARMING CENTER</t>
  </si>
  <si>
    <t>KEY:</t>
  </si>
  <si>
    <t>Shelter at capacity</t>
  </si>
  <si>
    <t>Not operational / not accepting night-by-night clients</t>
  </si>
  <si>
    <t>Beds available</t>
  </si>
  <si>
    <t>Did not report</t>
  </si>
  <si>
    <t>updated 12/10/21</t>
  </si>
  <si>
    <t>SHELTER NAME</t>
  </si>
  <si>
    <t>POPULATION</t>
  </si>
  <si>
    <t>SHELTER ADDRESS</t>
  </si>
  <si>
    <t>CHECK-IN TIMES</t>
  </si>
  <si>
    <t>SHELTER PHONE</t>
  </si>
  <si>
    <t>POINT OF CONTACT</t>
  </si>
  <si>
    <t>EMAIL</t>
  </si>
  <si>
    <t xml:space="preserve">CCEW House of Charity </t>
  </si>
  <si>
    <t>Low barrier, single men</t>
  </si>
  <si>
    <t>32 W Pacific Ave,                        Spokane, WA 99201 </t>
  </si>
  <si>
    <r>
      <rPr>
        <b/>
        <sz val="11"/>
        <color theme="1"/>
        <rFont val="Calibri"/>
        <family val="2"/>
        <scheme val="minor"/>
      </rPr>
      <t>Check in 5pm-8pm</t>
    </r>
    <r>
      <rPr>
        <sz val="11"/>
        <color theme="1"/>
        <rFont val="Calibri"/>
        <family val="2"/>
        <scheme val="minor"/>
      </rPr>
      <t>. 24/7 for folks that slept here the night before</t>
    </r>
  </si>
  <si>
    <t>509-624-7821</t>
  </si>
  <si>
    <t>Dena Carr</t>
  </si>
  <si>
    <t>dena.carr@cceasternwa.org</t>
  </si>
  <si>
    <t>Truth Ministries Men’s Shelter</t>
  </si>
  <si>
    <t>1910 E Sprague Ave,                  Spokane, WA 99202 </t>
  </si>
  <si>
    <r>
      <t xml:space="preserve">Check in:  </t>
    </r>
    <r>
      <rPr>
        <b/>
        <sz val="11"/>
        <color theme="1"/>
        <rFont val="Calibri"/>
        <family val="2"/>
        <scheme val="minor"/>
      </rPr>
      <t>6pm- 7pm.</t>
    </r>
    <r>
      <rPr>
        <sz val="11"/>
        <color theme="1"/>
        <rFont val="Calibri"/>
        <family val="2"/>
        <scheme val="minor"/>
      </rPr>
      <t xml:space="preserve"> Do take men after hours with referrals until full. 
Hours of Operation:   6pm- 8am</t>
    </r>
  </si>
  <si>
    <t xml:space="preserve"> 509-456-2576</t>
  </si>
  <si>
    <t>Julie McKinney</t>
  </si>
  <si>
    <t xml:space="preserve"> jmktruth@yahoo.com </t>
  </si>
  <si>
    <t xml:space="preserve">UGM Men’s Crisis Shelter </t>
  </si>
  <si>
    <t xml:space="preserve">High barrier, single men; 12 low barrier winter overflow beds </t>
  </si>
  <si>
    <t>1224 E Trent Ave.,                      Spokane, WA 99202 </t>
  </si>
  <si>
    <r>
      <rPr>
        <b/>
        <sz val="11"/>
        <color theme="1"/>
        <rFont val="Calibri"/>
        <family val="2"/>
        <scheme val="minor"/>
      </rPr>
      <t>Check in 7am-10pm</t>
    </r>
    <r>
      <rPr>
        <sz val="11"/>
        <color theme="1"/>
        <rFont val="Calibri"/>
        <family val="2"/>
        <scheme val="minor"/>
      </rPr>
      <t>. Will accept folks after 10pm if 32 degrees/below or referred by partner/SPD. </t>
    </r>
  </si>
  <si>
    <t xml:space="preserve">509-535-8510 </t>
  </si>
  <si>
    <t>Joel Brown</t>
  </si>
  <si>
    <t>joel.brown@uniongospelmission.org </t>
  </si>
  <si>
    <t xml:space="preserve">VOA  Hope House </t>
  </si>
  <si>
    <t>Low barrier, single women</t>
  </si>
  <si>
    <t>318 South Adams, Spokane, WA 99201</t>
  </si>
  <si>
    <r>
      <rPr>
        <b/>
        <sz val="11"/>
        <color theme="1"/>
        <rFont val="Calibri"/>
        <family val="2"/>
        <scheme val="minor"/>
      </rPr>
      <t>Check in at 4:30pm</t>
    </r>
    <r>
      <rPr>
        <sz val="11"/>
        <color theme="1"/>
        <rFont val="Calibri"/>
        <family val="2"/>
        <scheme val="minor"/>
      </rPr>
      <t xml:space="preserve"> until full. Begin waitlist at 8am. Folks staying the night before have priority. Coordination with Guardians to get women on priority list for Cannon or hotel emergency shelter.</t>
    </r>
  </si>
  <si>
    <t>509 455-2886 </t>
  </si>
  <si>
    <t>Megan Chandler</t>
  </si>
  <si>
    <t>mchandler@voaspokane.org</t>
  </si>
  <si>
    <t>UGM Crisis Shelter for Women and Children</t>
  </si>
  <si>
    <t>High barrier, single women and women with children</t>
  </si>
  <si>
    <t>1515 E Illinois Ave.                        Spokane, WA 99207 </t>
  </si>
  <si>
    <r>
      <rPr>
        <b/>
        <sz val="11"/>
        <color theme="1"/>
        <rFont val="Calibri"/>
        <family val="2"/>
        <scheme val="minor"/>
      </rPr>
      <t>6am to 830pm</t>
    </r>
    <r>
      <rPr>
        <sz val="11"/>
        <color theme="1"/>
        <rFont val="Calibri"/>
        <family val="2"/>
        <scheme val="minor"/>
      </rPr>
      <t xml:space="preserve"> for single women and 24/7 for women with children.</t>
    </r>
  </si>
  <si>
    <t>509- 535-0486                            509-216-1134</t>
  </si>
  <si>
    <t>Diane Hutton</t>
  </si>
  <si>
    <t>diane.hutton@uniongospelmission.org</t>
  </si>
  <si>
    <t>Guardians Foundation Cannon Street Shelter</t>
  </si>
  <si>
    <t>Low barrier single adults</t>
  </si>
  <si>
    <t>527 S Cannon St,                                  Spokane, WA 99201 </t>
  </si>
  <si>
    <r>
      <t xml:space="preserve">Check-in at 2pm </t>
    </r>
    <r>
      <rPr>
        <sz val="11"/>
        <color theme="1"/>
        <rFont val="Calibri"/>
        <family val="2"/>
        <scheme val="minor"/>
      </rPr>
      <t>until reach capacity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Folks staying night before have priority.</t>
    </r>
  </si>
  <si>
    <t>208-449-1210 ext 4</t>
  </si>
  <si>
    <t>Ellen Smith</t>
  </si>
  <si>
    <t>EllenS@theguardiansfoundation.org</t>
  </si>
  <si>
    <t>Family Promise Open Doors</t>
  </si>
  <si>
    <t>Low barrier, households with minors</t>
  </si>
  <si>
    <t>2002 E. Mission Avenue 
Spokane, WA 99202</t>
  </si>
  <si>
    <t>Check-in is 24/7</t>
  </si>
  <si>
    <t>509-723-4663</t>
  </si>
  <si>
    <t>Serena Graves</t>
  </si>
  <si>
    <t>sgraves@familypromiseofspokane.org </t>
  </si>
  <si>
    <t>VOA YAS</t>
  </si>
  <si>
    <t>Low barrier, 18-24 yr olds</t>
  </si>
  <si>
    <t>3104 E. Augusta Avenue, Spokane 99207</t>
  </si>
  <si>
    <r>
      <rPr>
        <b/>
        <sz val="11"/>
        <color theme="1"/>
        <rFont val="Calibri"/>
        <family val="2"/>
        <scheme val="minor"/>
      </rPr>
      <t xml:space="preserve">Check-in is 24/7 </t>
    </r>
    <r>
      <rPr>
        <sz val="11"/>
        <color theme="1"/>
        <rFont val="Calibri"/>
        <family val="2"/>
        <scheme val="minor"/>
      </rPr>
      <t>until reach capacity.</t>
    </r>
  </si>
  <si>
    <t>509-990-0579</t>
  </si>
  <si>
    <t>Gus Santos</t>
  </si>
  <si>
    <t>gsantos@voaspokane.org</t>
  </si>
  <si>
    <t>YWCA Domestic Violence Shelter</t>
  </si>
  <si>
    <t>Single adults, families fleeing domestic violence</t>
  </si>
  <si>
    <t>Confidential Location
(Main office: 930 N. Monroe)</t>
  </si>
  <si>
    <t>509-326-2255</t>
  </si>
  <si>
    <t>Jen Haynes</t>
  </si>
  <si>
    <t>jenniferh@ywcaspokane.org</t>
  </si>
  <si>
    <t>(including Inclement Weather, and Hoteling) TOTAL AVAILABLE:</t>
  </si>
  <si>
    <t>Just to highlight total capacity</t>
  </si>
  <si>
    <t>Just to highlight how many of total capacity are low-barrier</t>
  </si>
  <si>
    <r>
      <t xml:space="preserve">SINGLE ADULTS (Guardians Foundation)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TOTAL VARIES:</t>
    </r>
  </si>
  <si>
    <t>Anyone – Spokane Covention Center (Guardians Foundation)</t>
  </si>
  <si>
    <t>COVID-related reduced capacity</t>
  </si>
  <si>
    <t>COVID-Exposure (not accepting new patrons)</t>
  </si>
  <si>
    <t>YOUNG ADULTS</t>
  </si>
  <si>
    <t>SINGLES &amp; FAMILIES FLEEING DV</t>
  </si>
  <si>
    <t>Varies</t>
  </si>
  <si>
    <t>YWCA Shelter (reported as rooms for households)</t>
  </si>
  <si>
    <t>ROOMS AVAILABLE</t>
  </si>
  <si>
    <t>YWCA Hotel Overflow (reported as households served, not included in rooms available)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</si>
</sst>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Segoe UI"/>
      <family val="2"/>
    </font>
    <font>
      <b/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Horizontal">
        <fgColor theme="2" tint="-0.24994659260841701"/>
        <bgColor theme="2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5" xfId="0" applyFont="1" applyBorder="1"/>
    <xf numFmtId="0" fontId="3" fillId="0" borderId="9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0" fillId="2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4" fillId="0" borderId="1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9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/>
    <xf numFmtId="0" fontId="0" fillId="5" borderId="22" xfId="0" applyFill="1" applyBorder="1"/>
    <xf numFmtId="0" fontId="0" fillId="5" borderId="23" xfId="0" applyFill="1" applyBorder="1"/>
    <xf numFmtId="0" fontId="0" fillId="5" borderId="24" xfId="0" applyFill="1" applyBorder="1"/>
    <xf numFmtId="0" fontId="0" fillId="5" borderId="24" xfId="0" applyFill="1" applyBorder="1" applyAlignment="1">
      <alignment horizontal="center"/>
    </xf>
    <xf numFmtId="0" fontId="0" fillId="5" borderId="25" xfId="0" applyFill="1" applyBorder="1"/>
    <xf numFmtId="0" fontId="0" fillId="3" borderId="10" xfId="0" applyFill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7" xfId="0" applyFont="1" applyBorder="1"/>
    <xf numFmtId="0" fontId="1" fillId="5" borderId="0" xfId="0" applyFont="1" applyFill="1" applyAlignment="1">
      <alignment horizontal="right"/>
    </xf>
    <xf numFmtId="0" fontId="0" fillId="0" borderId="28" xfId="0" applyBorder="1" applyAlignment="1">
      <alignment horizontal="center"/>
    </xf>
    <xf numFmtId="0" fontId="1" fillId="0" borderId="25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0" fillId="3" borderId="3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5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1" fillId="0" borderId="36" xfId="0" applyFont="1" applyBorder="1" applyAlignment="1">
      <alignment horizontal="right"/>
    </xf>
    <xf numFmtId="0" fontId="5" fillId="0" borderId="0" xfId="0" applyFont="1"/>
    <xf numFmtId="0" fontId="0" fillId="0" borderId="0" xfId="0" applyAlignment="1">
      <alignment horizontal="center"/>
    </xf>
    <xf numFmtId="0" fontId="3" fillId="0" borderId="38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0" fillId="0" borderId="39" xfId="0" applyBorder="1"/>
    <xf numFmtId="0" fontId="0" fillId="0" borderId="17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0" borderId="39" xfId="0" applyBorder="1" applyAlignment="1">
      <alignment horizontal="left"/>
    </xf>
    <xf numFmtId="0" fontId="0" fillId="7" borderId="15" xfId="0" applyFill="1" applyBorder="1" applyAlignment="1">
      <alignment horizontal="center"/>
    </xf>
    <xf numFmtId="0" fontId="0" fillId="0" borderId="42" xfId="0" applyBorder="1"/>
    <xf numFmtId="0" fontId="0" fillId="0" borderId="10" xfId="0" applyBorder="1"/>
    <xf numFmtId="0" fontId="0" fillId="0" borderId="34" xfId="0" applyBorder="1"/>
    <xf numFmtId="0" fontId="0" fillId="0" borderId="20" xfId="0" applyBorder="1"/>
    <xf numFmtId="0" fontId="0" fillId="0" borderId="43" xfId="0" applyBorder="1"/>
    <xf numFmtId="0" fontId="0" fillId="0" borderId="44" xfId="0" applyBorder="1"/>
    <xf numFmtId="0" fontId="0" fillId="0" borderId="14" xfId="0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5" xfId="0" applyFill="1" applyBorder="1"/>
    <xf numFmtId="0" fontId="0" fillId="2" borderId="4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8" borderId="18" xfId="0" applyFont="1" applyFill="1" applyBorder="1" applyAlignment="1">
      <alignment horizontal="right"/>
    </xf>
    <xf numFmtId="0" fontId="1" fillId="9" borderId="18" xfId="0" applyFont="1" applyFill="1" applyBorder="1" applyAlignment="1">
      <alignment horizontal="right"/>
    </xf>
    <xf numFmtId="0" fontId="1" fillId="9" borderId="17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0" fillId="8" borderId="15" xfId="0" applyFill="1" applyBorder="1"/>
    <xf numFmtId="0" fontId="0" fillId="9" borderId="15" xfId="0" applyFill="1" applyBorder="1"/>
    <xf numFmtId="0" fontId="0" fillId="0" borderId="15" xfId="0" applyBorder="1"/>
    <xf numFmtId="0" fontId="0" fillId="0" borderId="45" xfId="0" applyBorder="1"/>
    <xf numFmtId="0" fontId="0" fillId="0" borderId="0" xfId="0" applyBorder="1"/>
    <xf numFmtId="0" fontId="0" fillId="2" borderId="11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0" borderId="37" xfId="0" applyBorder="1"/>
    <xf numFmtId="0" fontId="0" fillId="0" borderId="18" xfId="0" applyBorder="1"/>
    <xf numFmtId="0" fontId="1" fillId="0" borderId="48" xfId="0" applyFont="1" applyBorder="1" applyAlignment="1">
      <alignment horizontal="right"/>
    </xf>
    <xf numFmtId="0" fontId="1" fillId="6" borderId="49" xfId="0" applyFont="1" applyFill="1" applyBorder="1" applyAlignment="1">
      <alignment horizontal="center"/>
    </xf>
    <xf numFmtId="0" fontId="0" fillId="6" borderId="50" xfId="0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1" fillId="5" borderId="17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52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 textRotation="90"/>
    </xf>
    <xf numFmtId="164" fontId="2" fillId="0" borderId="7" xfId="0" applyNumberFormat="1" applyFont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B2F7B-6C60-471E-BE1C-BA7B6DBF8143}">
  <dimension ref="A1:AG48"/>
  <sheetViews>
    <sheetView tabSelected="1" workbookViewId="0">
      <pane xSplit="2" ySplit="2" topLeftCell="S3" activePane="bottomRight" state="frozen"/>
      <selection pane="topRight" activeCell="C1" sqref="C1"/>
      <selection pane="bottomLeft" activeCell="A3" sqref="A3"/>
      <selection pane="bottomRight" activeCell="V26" sqref="V26"/>
    </sheetView>
  </sheetViews>
  <sheetFormatPr defaultRowHeight="14.4" x14ac:dyDescent="0.3"/>
  <cols>
    <col min="1" max="1" width="82.6640625" bestFit="1" customWidth="1"/>
    <col min="2" max="2" width="10.6640625" bestFit="1" customWidth="1"/>
    <col min="33" max="33" width="10.109375" customWidth="1"/>
  </cols>
  <sheetData>
    <row r="1" spans="1:33" ht="120.75" customHeight="1" x14ac:dyDescent="0.3">
      <c r="A1" s="1" t="s">
        <v>0</v>
      </c>
      <c r="B1" s="151" t="s">
        <v>1</v>
      </c>
      <c r="C1" s="149">
        <v>44562</v>
      </c>
      <c r="D1" s="149">
        <v>44563</v>
      </c>
      <c r="E1" s="149">
        <v>44564</v>
      </c>
      <c r="F1" s="149">
        <v>44565</v>
      </c>
      <c r="G1" s="149">
        <v>44566</v>
      </c>
      <c r="H1" s="149">
        <v>44567</v>
      </c>
      <c r="I1" s="149">
        <v>44568</v>
      </c>
      <c r="J1" s="149">
        <v>44569</v>
      </c>
      <c r="K1" s="149">
        <v>44570</v>
      </c>
      <c r="L1" s="149">
        <v>44571</v>
      </c>
      <c r="M1" s="149">
        <v>44572</v>
      </c>
      <c r="N1" s="149">
        <v>44573</v>
      </c>
      <c r="O1" s="149">
        <v>44574</v>
      </c>
      <c r="P1" s="149">
        <v>44575</v>
      </c>
      <c r="Q1" s="149">
        <v>44576</v>
      </c>
      <c r="R1" s="149">
        <v>44577</v>
      </c>
      <c r="S1" s="149">
        <v>44578</v>
      </c>
      <c r="T1" s="149">
        <v>44579</v>
      </c>
      <c r="U1" s="149">
        <v>44580</v>
      </c>
      <c r="V1" s="149">
        <v>44581</v>
      </c>
      <c r="W1" s="149">
        <v>44582</v>
      </c>
      <c r="X1" s="149">
        <v>44583</v>
      </c>
      <c r="Y1" s="149">
        <v>44584</v>
      </c>
      <c r="Z1" s="149">
        <v>44585</v>
      </c>
      <c r="AA1" s="149">
        <v>44586</v>
      </c>
      <c r="AB1" s="149">
        <v>44587</v>
      </c>
      <c r="AC1" s="149">
        <v>44588</v>
      </c>
      <c r="AD1" s="149">
        <v>44589</v>
      </c>
      <c r="AE1" s="149">
        <v>44590</v>
      </c>
      <c r="AF1" s="149">
        <v>44591</v>
      </c>
      <c r="AG1" s="149">
        <v>44592</v>
      </c>
    </row>
    <row r="2" spans="1:33" ht="15.75" customHeight="1" thickBot="1" x14ac:dyDescent="0.35">
      <c r="A2" s="2" t="s">
        <v>2</v>
      </c>
      <c r="B2" s="152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</row>
    <row r="3" spans="1:33" ht="15" thickBot="1" x14ac:dyDescent="0.35">
      <c r="A3" s="3" t="s">
        <v>3</v>
      </c>
      <c r="B3" s="4">
        <v>105</v>
      </c>
      <c r="C3" s="27">
        <v>45</v>
      </c>
      <c r="D3" s="27">
        <v>41</v>
      </c>
      <c r="E3" s="112">
        <v>1</v>
      </c>
      <c r="F3" s="112">
        <v>7</v>
      </c>
      <c r="G3" s="112">
        <v>0</v>
      </c>
      <c r="H3" s="112">
        <v>4</v>
      </c>
      <c r="I3" s="112">
        <v>2</v>
      </c>
      <c r="J3" s="112">
        <v>0</v>
      </c>
      <c r="K3" s="112">
        <v>0</v>
      </c>
      <c r="L3" s="112">
        <v>0</v>
      </c>
      <c r="M3" s="117">
        <v>0</v>
      </c>
      <c r="N3" s="117">
        <v>0</v>
      </c>
      <c r="O3" s="86">
        <v>0</v>
      </c>
      <c r="P3" s="86">
        <v>0</v>
      </c>
      <c r="Q3" s="86">
        <v>0</v>
      </c>
      <c r="R3" s="115">
        <v>1</v>
      </c>
      <c r="S3" s="115">
        <v>2</v>
      </c>
      <c r="T3" s="86">
        <v>0</v>
      </c>
      <c r="U3" s="86">
        <v>0</v>
      </c>
      <c r="V3" s="115">
        <v>1</v>
      </c>
      <c r="W3" s="72"/>
      <c r="X3" s="72"/>
      <c r="Y3" s="72"/>
      <c r="Z3" s="72"/>
      <c r="AA3" s="72"/>
      <c r="AB3" s="72"/>
      <c r="AC3" s="72"/>
      <c r="AD3" s="72"/>
      <c r="AE3" s="72"/>
      <c r="AF3" s="71"/>
      <c r="AG3" s="71"/>
    </row>
    <row r="4" spans="1:33" ht="15" thickBot="1" x14ac:dyDescent="0.35">
      <c r="A4" s="5" t="s">
        <v>4</v>
      </c>
      <c r="B4" s="4">
        <v>24</v>
      </c>
      <c r="C4" s="6">
        <v>0</v>
      </c>
      <c r="D4" s="6">
        <v>0</v>
      </c>
      <c r="E4" s="6">
        <v>0</v>
      </c>
      <c r="F4" s="113">
        <v>0</v>
      </c>
      <c r="G4" s="96">
        <v>0</v>
      </c>
      <c r="H4" s="96">
        <v>0</v>
      </c>
      <c r="I4" s="96">
        <v>0</v>
      </c>
      <c r="J4" s="96">
        <v>0</v>
      </c>
      <c r="K4" s="96">
        <v>0</v>
      </c>
      <c r="L4" s="96">
        <v>0</v>
      </c>
      <c r="M4" s="96">
        <v>0</v>
      </c>
      <c r="N4" s="96">
        <v>0</v>
      </c>
      <c r="O4" s="113">
        <v>0</v>
      </c>
      <c r="P4" s="113">
        <v>0</v>
      </c>
      <c r="Q4" s="113">
        <v>0</v>
      </c>
      <c r="R4" s="113">
        <v>0</v>
      </c>
      <c r="S4" s="113">
        <v>0</v>
      </c>
      <c r="T4" s="113">
        <v>0</v>
      </c>
      <c r="U4" s="113">
        <v>0</v>
      </c>
      <c r="V4" s="113">
        <v>0</v>
      </c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</row>
    <row r="5" spans="1:33" ht="15" thickBot="1" x14ac:dyDescent="0.35">
      <c r="A5" s="8" t="s">
        <v>5</v>
      </c>
      <c r="B5" s="9">
        <v>105</v>
      </c>
      <c r="C5" s="10">
        <v>41</v>
      </c>
      <c r="D5" s="11">
        <v>39</v>
      </c>
      <c r="E5" s="11">
        <v>39</v>
      </c>
      <c r="F5" s="11">
        <v>36</v>
      </c>
      <c r="G5" s="11">
        <v>47</v>
      </c>
      <c r="H5" s="11">
        <v>48</v>
      </c>
      <c r="I5" s="11">
        <v>51</v>
      </c>
      <c r="J5" s="11">
        <v>52</v>
      </c>
      <c r="K5" s="83">
        <v>45</v>
      </c>
      <c r="L5" s="83">
        <v>43</v>
      </c>
      <c r="M5" s="11">
        <v>39</v>
      </c>
      <c r="N5" s="11">
        <v>44</v>
      </c>
      <c r="O5" s="11">
        <v>41</v>
      </c>
      <c r="P5" s="11">
        <v>49</v>
      </c>
      <c r="Q5" s="11">
        <v>48</v>
      </c>
      <c r="R5" s="11">
        <v>14</v>
      </c>
      <c r="S5" s="11">
        <v>31</v>
      </c>
      <c r="T5" s="11">
        <v>29</v>
      </c>
      <c r="U5" s="148">
        <v>27</v>
      </c>
      <c r="V5" s="11">
        <v>26</v>
      </c>
      <c r="W5" s="73"/>
      <c r="X5" s="73"/>
      <c r="Y5" s="73"/>
      <c r="Z5" s="73"/>
      <c r="AA5" s="73"/>
      <c r="AB5" s="73"/>
      <c r="AC5" s="73"/>
      <c r="AD5" s="73"/>
      <c r="AE5" s="74"/>
      <c r="AF5" s="73"/>
      <c r="AG5" s="73"/>
    </row>
    <row r="6" spans="1:33" s="16" customFormat="1" ht="15" thickBot="1" x14ac:dyDescent="0.35">
      <c r="A6" s="12" t="s">
        <v>6</v>
      </c>
      <c r="B6" s="13">
        <f>SUM(B3,B4,B5,B33)</f>
        <v>274</v>
      </c>
      <c r="C6" s="14">
        <f t="shared" ref="C6:AG6" si="0">SUM(C3, C4,C5,C33)</f>
        <v>117</v>
      </c>
      <c r="D6" s="15">
        <f t="shared" si="0"/>
        <v>108</v>
      </c>
      <c r="E6" s="15">
        <f t="shared" si="0"/>
        <v>59</v>
      </c>
      <c r="F6" s="15">
        <f t="shared" si="0"/>
        <v>63</v>
      </c>
      <c r="G6" s="15">
        <f t="shared" si="0"/>
        <v>63</v>
      </c>
      <c r="H6" s="15">
        <f t="shared" si="0"/>
        <v>76</v>
      </c>
      <c r="I6" s="15">
        <f t="shared" si="0"/>
        <v>76</v>
      </c>
      <c r="J6" s="15">
        <f t="shared" si="0"/>
        <v>73</v>
      </c>
      <c r="K6" s="15">
        <f t="shared" si="0"/>
        <v>45</v>
      </c>
      <c r="L6" s="15">
        <f t="shared" si="0"/>
        <v>43</v>
      </c>
      <c r="M6" s="15">
        <f t="shared" si="0"/>
        <v>40</v>
      </c>
      <c r="N6" s="15">
        <f t="shared" si="0"/>
        <v>50</v>
      </c>
      <c r="O6" s="15">
        <f t="shared" si="0"/>
        <v>53</v>
      </c>
      <c r="P6" s="15">
        <f t="shared" si="0"/>
        <v>52</v>
      </c>
      <c r="Q6" s="15">
        <f t="shared" si="0"/>
        <v>52</v>
      </c>
      <c r="R6" s="15">
        <f t="shared" si="0"/>
        <v>15</v>
      </c>
      <c r="S6" s="15">
        <f t="shared" si="0"/>
        <v>33</v>
      </c>
      <c r="T6" s="15">
        <f t="shared" si="0"/>
        <v>29</v>
      </c>
      <c r="U6" s="15">
        <f t="shared" si="0"/>
        <v>27</v>
      </c>
      <c r="V6" s="15">
        <f t="shared" si="0"/>
        <v>27</v>
      </c>
      <c r="W6" s="15">
        <f t="shared" si="0"/>
        <v>0</v>
      </c>
      <c r="X6" s="15">
        <f t="shared" si="0"/>
        <v>0</v>
      </c>
      <c r="Y6" s="15">
        <f t="shared" si="0"/>
        <v>0</v>
      </c>
      <c r="Z6" s="15">
        <f t="shared" si="0"/>
        <v>0</v>
      </c>
      <c r="AA6" s="15">
        <f t="shared" si="0"/>
        <v>0</v>
      </c>
      <c r="AB6" s="15">
        <f t="shared" si="0"/>
        <v>0</v>
      </c>
      <c r="AC6" s="15">
        <f t="shared" si="0"/>
        <v>0</v>
      </c>
      <c r="AD6" s="15">
        <f t="shared" si="0"/>
        <v>0</v>
      </c>
      <c r="AE6" s="15">
        <f t="shared" si="0"/>
        <v>0</v>
      </c>
      <c r="AF6" s="15">
        <f t="shared" si="0"/>
        <v>0</v>
      </c>
      <c r="AG6" s="15">
        <f t="shared" si="0"/>
        <v>0</v>
      </c>
    </row>
    <row r="7" spans="1:33" s="16" customFormat="1" ht="15" thickBot="1" x14ac:dyDescent="0.35">
      <c r="A7" s="17" t="s">
        <v>7</v>
      </c>
      <c r="B7" s="18">
        <f t="shared" ref="B7:AG7" si="1">SUM(B3,B33)</f>
        <v>145</v>
      </c>
      <c r="C7" s="19">
        <f t="shared" si="1"/>
        <v>76</v>
      </c>
      <c r="D7" s="20">
        <f t="shared" si="1"/>
        <v>69</v>
      </c>
      <c r="E7" s="20">
        <f t="shared" si="1"/>
        <v>20</v>
      </c>
      <c r="F7" s="20">
        <f t="shared" si="1"/>
        <v>27</v>
      </c>
      <c r="G7" s="20">
        <f t="shared" si="1"/>
        <v>16</v>
      </c>
      <c r="H7" s="20">
        <f t="shared" si="1"/>
        <v>28</v>
      </c>
      <c r="I7" s="20">
        <f t="shared" si="1"/>
        <v>25</v>
      </c>
      <c r="J7" s="20">
        <f t="shared" si="1"/>
        <v>21</v>
      </c>
      <c r="K7" s="20">
        <f t="shared" si="1"/>
        <v>0</v>
      </c>
      <c r="L7" s="20">
        <f t="shared" si="1"/>
        <v>0</v>
      </c>
      <c r="M7" s="20">
        <f t="shared" si="1"/>
        <v>1</v>
      </c>
      <c r="N7" s="20">
        <f t="shared" si="1"/>
        <v>6</v>
      </c>
      <c r="O7" s="20">
        <f t="shared" si="1"/>
        <v>12</v>
      </c>
      <c r="P7" s="20">
        <f t="shared" si="1"/>
        <v>3</v>
      </c>
      <c r="Q7" s="20">
        <f t="shared" si="1"/>
        <v>4</v>
      </c>
      <c r="R7" s="20">
        <f t="shared" si="1"/>
        <v>1</v>
      </c>
      <c r="S7" s="20">
        <f t="shared" si="1"/>
        <v>2</v>
      </c>
      <c r="T7" s="20">
        <f t="shared" si="1"/>
        <v>0</v>
      </c>
      <c r="U7" s="20">
        <f t="shared" si="1"/>
        <v>0</v>
      </c>
      <c r="V7" s="20">
        <f t="shared" si="1"/>
        <v>1</v>
      </c>
      <c r="W7" s="20">
        <f t="shared" si="1"/>
        <v>0</v>
      </c>
      <c r="X7" s="20">
        <f t="shared" si="1"/>
        <v>0</v>
      </c>
      <c r="Y7" s="20">
        <f t="shared" si="1"/>
        <v>0</v>
      </c>
      <c r="Z7" s="20">
        <f t="shared" si="1"/>
        <v>0</v>
      </c>
      <c r="AA7" s="20">
        <f t="shared" si="1"/>
        <v>0</v>
      </c>
      <c r="AB7" s="20">
        <f t="shared" si="1"/>
        <v>0</v>
      </c>
      <c r="AC7" s="20">
        <f t="shared" si="1"/>
        <v>0</v>
      </c>
      <c r="AD7" s="20">
        <f t="shared" si="1"/>
        <v>0</v>
      </c>
      <c r="AE7" s="20">
        <f t="shared" si="1"/>
        <v>0</v>
      </c>
      <c r="AF7" s="20">
        <f t="shared" si="1"/>
        <v>0</v>
      </c>
      <c r="AG7" s="20">
        <f t="shared" si="1"/>
        <v>0</v>
      </c>
    </row>
    <row r="8" spans="1:33" ht="15" thickBot="1" x14ac:dyDescent="0.35">
      <c r="A8" s="21" t="s">
        <v>8</v>
      </c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6"/>
    </row>
    <row r="9" spans="1:33" ht="15" thickBot="1" x14ac:dyDescent="0.35">
      <c r="A9" s="3" t="s">
        <v>9</v>
      </c>
      <c r="B9" s="9">
        <v>80</v>
      </c>
      <c r="C9" s="27">
        <v>7</v>
      </c>
      <c r="D9" s="83">
        <v>3</v>
      </c>
      <c r="E9" s="83">
        <v>1</v>
      </c>
      <c r="F9" s="96">
        <v>0</v>
      </c>
      <c r="G9" s="83">
        <v>3</v>
      </c>
      <c r="H9" s="83">
        <v>6</v>
      </c>
      <c r="I9" s="7"/>
      <c r="J9" s="83">
        <v>2</v>
      </c>
      <c r="K9" s="83">
        <v>1</v>
      </c>
      <c r="L9" s="96">
        <v>0</v>
      </c>
      <c r="M9" s="96">
        <v>0</v>
      </c>
      <c r="N9" s="83">
        <v>1</v>
      </c>
      <c r="O9" s="83">
        <v>4</v>
      </c>
      <c r="P9" s="7"/>
      <c r="Q9" s="7"/>
      <c r="R9" s="96">
        <v>0</v>
      </c>
      <c r="S9" s="83">
        <v>2</v>
      </c>
      <c r="T9" s="83">
        <v>1</v>
      </c>
      <c r="U9" s="83">
        <v>2</v>
      </c>
      <c r="V9" s="83">
        <v>2</v>
      </c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</row>
    <row r="10" spans="1:33" ht="15" thickBot="1" x14ac:dyDescent="0.35">
      <c r="A10" s="8" t="s">
        <v>10</v>
      </c>
      <c r="B10" s="9">
        <v>40</v>
      </c>
      <c r="C10" s="10">
        <v>7</v>
      </c>
      <c r="D10" s="10">
        <v>5</v>
      </c>
      <c r="E10" s="10">
        <v>8</v>
      </c>
      <c r="F10" s="11">
        <v>7</v>
      </c>
      <c r="G10" s="11">
        <v>10</v>
      </c>
      <c r="H10" s="11">
        <v>9</v>
      </c>
      <c r="I10" s="11">
        <v>8</v>
      </c>
      <c r="J10" s="11">
        <v>10</v>
      </c>
      <c r="K10" s="11">
        <v>9</v>
      </c>
      <c r="L10" s="11">
        <v>11</v>
      </c>
      <c r="M10" s="11">
        <v>7</v>
      </c>
      <c r="N10" s="11">
        <v>10</v>
      </c>
      <c r="O10" s="11">
        <v>9</v>
      </c>
      <c r="P10" s="11">
        <v>9</v>
      </c>
      <c r="Q10" s="11">
        <v>8</v>
      </c>
      <c r="R10" s="11">
        <v>6</v>
      </c>
      <c r="S10" s="11">
        <v>11</v>
      </c>
      <c r="T10" s="11">
        <v>10</v>
      </c>
      <c r="U10" s="11">
        <v>7</v>
      </c>
      <c r="V10" s="11">
        <v>10</v>
      </c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</row>
    <row r="11" spans="1:33" ht="15" thickBot="1" x14ac:dyDescent="0.35">
      <c r="A11" s="28" t="s">
        <v>11</v>
      </c>
      <c r="B11" s="29">
        <f t="shared" ref="B11:AG11" si="2">SUM(B9:B10)</f>
        <v>120</v>
      </c>
      <c r="C11" s="14">
        <f t="shared" si="2"/>
        <v>14</v>
      </c>
      <c r="D11" s="15">
        <f t="shared" si="2"/>
        <v>8</v>
      </c>
      <c r="E11" s="15">
        <f t="shared" si="2"/>
        <v>9</v>
      </c>
      <c r="F11" s="15">
        <f t="shared" si="2"/>
        <v>7</v>
      </c>
      <c r="G11" s="15">
        <f t="shared" si="2"/>
        <v>13</v>
      </c>
      <c r="H11" s="15">
        <f t="shared" si="2"/>
        <v>15</v>
      </c>
      <c r="I11" s="15">
        <f t="shared" si="2"/>
        <v>8</v>
      </c>
      <c r="J11" s="15">
        <f t="shared" si="2"/>
        <v>12</v>
      </c>
      <c r="K11" s="15">
        <f t="shared" si="2"/>
        <v>10</v>
      </c>
      <c r="L11" s="15">
        <f t="shared" si="2"/>
        <v>11</v>
      </c>
      <c r="M11" s="15">
        <f t="shared" si="2"/>
        <v>7</v>
      </c>
      <c r="N11" s="15">
        <f t="shared" si="2"/>
        <v>11</v>
      </c>
      <c r="O11" s="15">
        <f t="shared" si="2"/>
        <v>13</v>
      </c>
      <c r="P11" s="15">
        <f t="shared" si="2"/>
        <v>9</v>
      </c>
      <c r="Q11" s="15">
        <f t="shared" si="2"/>
        <v>8</v>
      </c>
      <c r="R11" s="15">
        <f t="shared" si="2"/>
        <v>6</v>
      </c>
      <c r="S11" s="15">
        <f t="shared" si="2"/>
        <v>13</v>
      </c>
      <c r="T11" s="15">
        <f t="shared" si="2"/>
        <v>11</v>
      </c>
      <c r="U11" s="15">
        <f t="shared" si="2"/>
        <v>9</v>
      </c>
      <c r="V11" s="15">
        <f t="shared" si="2"/>
        <v>12</v>
      </c>
      <c r="W11" s="15">
        <f t="shared" si="2"/>
        <v>0</v>
      </c>
      <c r="X11" s="15">
        <f t="shared" si="2"/>
        <v>0</v>
      </c>
      <c r="Y11" s="15">
        <f t="shared" si="2"/>
        <v>0</v>
      </c>
      <c r="Z11" s="15">
        <f t="shared" si="2"/>
        <v>0</v>
      </c>
      <c r="AA11" s="15">
        <f t="shared" si="2"/>
        <v>0</v>
      </c>
      <c r="AB11" s="15">
        <f t="shared" si="2"/>
        <v>0</v>
      </c>
      <c r="AC11" s="15">
        <f t="shared" si="2"/>
        <v>0</v>
      </c>
      <c r="AD11" s="15">
        <f t="shared" si="2"/>
        <v>0</v>
      </c>
      <c r="AE11" s="15">
        <f t="shared" si="2"/>
        <v>0</v>
      </c>
      <c r="AF11" s="15">
        <f t="shared" si="2"/>
        <v>0</v>
      </c>
      <c r="AG11" s="15">
        <f t="shared" si="2"/>
        <v>0</v>
      </c>
    </row>
    <row r="12" spans="1:33" ht="15" thickBot="1" x14ac:dyDescent="0.35">
      <c r="A12" s="30" t="s">
        <v>12</v>
      </c>
      <c r="B12" s="18">
        <f t="shared" ref="B12:AG12" si="3">SUM(B9:B9)</f>
        <v>80</v>
      </c>
      <c r="C12" s="19">
        <f t="shared" si="3"/>
        <v>7</v>
      </c>
      <c r="D12" s="20">
        <f t="shared" si="3"/>
        <v>3</v>
      </c>
      <c r="E12" s="20">
        <f t="shared" si="3"/>
        <v>1</v>
      </c>
      <c r="F12" s="20">
        <f t="shared" si="3"/>
        <v>0</v>
      </c>
      <c r="G12" s="20">
        <f t="shared" si="3"/>
        <v>3</v>
      </c>
      <c r="H12" s="20">
        <f t="shared" si="3"/>
        <v>6</v>
      </c>
      <c r="I12" s="20">
        <f t="shared" si="3"/>
        <v>0</v>
      </c>
      <c r="J12" s="20">
        <f t="shared" si="3"/>
        <v>2</v>
      </c>
      <c r="K12" s="20">
        <f t="shared" si="3"/>
        <v>1</v>
      </c>
      <c r="L12" s="20">
        <f t="shared" si="3"/>
        <v>0</v>
      </c>
      <c r="M12" s="20">
        <f t="shared" si="3"/>
        <v>0</v>
      </c>
      <c r="N12" s="20">
        <f t="shared" si="3"/>
        <v>1</v>
      </c>
      <c r="O12" s="20">
        <f t="shared" si="3"/>
        <v>4</v>
      </c>
      <c r="P12" s="20">
        <f t="shared" si="3"/>
        <v>0</v>
      </c>
      <c r="Q12" s="20">
        <f t="shared" si="3"/>
        <v>0</v>
      </c>
      <c r="R12" s="20">
        <f t="shared" si="3"/>
        <v>0</v>
      </c>
      <c r="S12" s="20">
        <f t="shared" si="3"/>
        <v>2</v>
      </c>
      <c r="T12" s="20">
        <f t="shared" si="3"/>
        <v>1</v>
      </c>
      <c r="U12" s="20">
        <f t="shared" si="3"/>
        <v>2</v>
      </c>
      <c r="V12" s="20">
        <f t="shared" si="3"/>
        <v>2</v>
      </c>
      <c r="W12" s="20">
        <f t="shared" si="3"/>
        <v>0</v>
      </c>
      <c r="X12" s="20">
        <f t="shared" si="3"/>
        <v>0</v>
      </c>
      <c r="Y12" s="20">
        <f t="shared" si="3"/>
        <v>0</v>
      </c>
      <c r="Z12" s="20">
        <f t="shared" si="3"/>
        <v>0</v>
      </c>
      <c r="AA12" s="20">
        <f t="shared" si="3"/>
        <v>0</v>
      </c>
      <c r="AB12" s="20">
        <f t="shared" si="3"/>
        <v>0</v>
      </c>
      <c r="AC12" s="20">
        <f t="shared" si="3"/>
        <v>0</v>
      </c>
      <c r="AD12" s="20">
        <f t="shared" si="3"/>
        <v>0</v>
      </c>
      <c r="AE12" s="20">
        <f t="shared" si="3"/>
        <v>0</v>
      </c>
      <c r="AF12" s="20">
        <f t="shared" si="3"/>
        <v>0</v>
      </c>
      <c r="AG12" s="20">
        <f t="shared" si="3"/>
        <v>0</v>
      </c>
    </row>
    <row r="13" spans="1:33" ht="15" thickBot="1" x14ac:dyDescent="0.35">
      <c r="A13" s="31" t="s">
        <v>13</v>
      </c>
      <c r="B13" s="32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6"/>
    </row>
    <row r="14" spans="1:33" ht="15" thickBot="1" x14ac:dyDescent="0.35">
      <c r="A14" s="8" t="s">
        <v>14</v>
      </c>
      <c r="B14" s="33">
        <v>80</v>
      </c>
      <c r="C14" s="11">
        <v>8</v>
      </c>
      <c r="D14" s="10">
        <v>2</v>
      </c>
      <c r="E14" s="6">
        <v>0</v>
      </c>
      <c r="F14" s="6">
        <v>0</v>
      </c>
      <c r="G14" s="6">
        <v>0</v>
      </c>
      <c r="H14" s="6">
        <v>0</v>
      </c>
      <c r="I14" s="10">
        <v>9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113">
        <v>0</v>
      </c>
      <c r="Q14" s="113">
        <v>0</v>
      </c>
      <c r="R14" s="113">
        <v>0</v>
      </c>
      <c r="S14" s="113">
        <v>0</v>
      </c>
      <c r="T14" s="113">
        <v>0</v>
      </c>
      <c r="U14" s="113">
        <v>0</v>
      </c>
      <c r="V14" s="113">
        <v>0</v>
      </c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5"/>
    </row>
    <row r="15" spans="1:33" ht="15" thickBot="1" x14ac:dyDescent="0.35">
      <c r="A15" s="34" t="s">
        <v>15</v>
      </c>
      <c r="B15" s="35">
        <f t="shared" ref="B15:AG15" si="4">SUM(B14:B14)</f>
        <v>80</v>
      </c>
      <c r="C15" s="20">
        <f t="shared" si="4"/>
        <v>8</v>
      </c>
      <c r="D15" s="20">
        <f t="shared" si="4"/>
        <v>2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9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4"/>
        <v>0</v>
      </c>
      <c r="V15" s="20">
        <f t="shared" si="4"/>
        <v>0</v>
      </c>
      <c r="W15" s="20">
        <f t="shared" si="4"/>
        <v>0</v>
      </c>
      <c r="X15" s="20">
        <f t="shared" si="4"/>
        <v>0</v>
      </c>
      <c r="Y15" s="20">
        <f t="shared" si="4"/>
        <v>0</v>
      </c>
      <c r="Z15" s="20">
        <f t="shared" si="4"/>
        <v>0</v>
      </c>
      <c r="AA15" s="20">
        <f t="shared" si="4"/>
        <v>0</v>
      </c>
      <c r="AB15" s="20">
        <f t="shared" si="4"/>
        <v>0</v>
      </c>
      <c r="AC15" s="20">
        <f t="shared" si="4"/>
        <v>0</v>
      </c>
      <c r="AD15" s="20">
        <f t="shared" si="4"/>
        <v>0</v>
      </c>
      <c r="AE15" s="20">
        <f t="shared" si="4"/>
        <v>0</v>
      </c>
      <c r="AF15" s="20">
        <f t="shared" si="4"/>
        <v>0</v>
      </c>
      <c r="AG15" s="20">
        <f t="shared" si="4"/>
        <v>0</v>
      </c>
    </row>
    <row r="16" spans="1:33" ht="15" thickBot="1" x14ac:dyDescent="0.35">
      <c r="A16" s="36" t="s">
        <v>16</v>
      </c>
      <c r="B16" s="22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6"/>
    </row>
    <row r="17" spans="1:33" ht="15" customHeight="1" thickBot="1" x14ac:dyDescent="0.35">
      <c r="A17" s="37" t="s">
        <v>17</v>
      </c>
      <c r="B17" s="38">
        <v>80</v>
      </c>
      <c r="C17" s="49">
        <v>9</v>
      </c>
      <c r="D17" s="49">
        <v>4</v>
      </c>
      <c r="E17" s="49">
        <v>2</v>
      </c>
      <c r="F17" s="114">
        <v>5</v>
      </c>
      <c r="G17" s="114">
        <v>18</v>
      </c>
      <c r="H17" s="114">
        <v>17</v>
      </c>
      <c r="I17" s="114">
        <v>12</v>
      </c>
      <c r="J17" s="114">
        <v>15</v>
      </c>
      <c r="K17" s="114">
        <v>15</v>
      </c>
      <c r="L17" s="114">
        <v>13</v>
      </c>
      <c r="M17" s="114">
        <v>16</v>
      </c>
      <c r="N17" s="114">
        <v>18</v>
      </c>
      <c r="O17" s="114">
        <v>16</v>
      </c>
      <c r="P17" s="114">
        <v>17</v>
      </c>
      <c r="Q17" s="114">
        <v>21</v>
      </c>
      <c r="R17" s="114">
        <v>18</v>
      </c>
      <c r="S17" s="114">
        <v>14</v>
      </c>
      <c r="T17" s="114">
        <v>16</v>
      </c>
      <c r="U17" s="114">
        <v>24</v>
      </c>
      <c r="V17" s="114">
        <v>28</v>
      </c>
      <c r="W17" s="76"/>
      <c r="X17" s="76"/>
      <c r="Y17" s="76"/>
      <c r="Z17" s="76"/>
      <c r="AA17" s="76"/>
      <c r="AB17" s="77"/>
      <c r="AC17" s="77"/>
      <c r="AD17" s="77"/>
      <c r="AE17" s="77"/>
      <c r="AF17" s="77"/>
      <c r="AG17" s="77"/>
    </row>
    <row r="18" spans="1:33" ht="15.6" customHeight="1" thickBot="1" x14ac:dyDescent="0.35">
      <c r="A18" s="39" t="s">
        <v>18</v>
      </c>
      <c r="B18" s="4">
        <v>40</v>
      </c>
      <c r="C18" s="40">
        <v>3</v>
      </c>
      <c r="D18" s="10">
        <v>2</v>
      </c>
      <c r="E18" s="84">
        <v>3</v>
      </c>
      <c r="F18" s="11">
        <v>2</v>
      </c>
      <c r="G18" s="84">
        <v>4</v>
      </c>
      <c r="H18" s="84">
        <v>4</v>
      </c>
      <c r="I18" s="84">
        <v>4</v>
      </c>
      <c r="J18" s="84">
        <v>4</v>
      </c>
      <c r="K18" s="84">
        <v>3</v>
      </c>
      <c r="L18" s="84">
        <v>5</v>
      </c>
      <c r="M18" s="84">
        <v>4</v>
      </c>
      <c r="N18" s="84">
        <v>3</v>
      </c>
      <c r="O18" s="84">
        <v>1</v>
      </c>
      <c r="P18" s="84">
        <v>1</v>
      </c>
      <c r="Q18" s="136">
        <v>0</v>
      </c>
      <c r="R18" s="11">
        <v>1</v>
      </c>
      <c r="S18" s="11">
        <v>3</v>
      </c>
      <c r="T18" s="11">
        <v>1</v>
      </c>
      <c r="U18" s="11">
        <v>1</v>
      </c>
      <c r="V18" s="11">
        <v>1</v>
      </c>
      <c r="W18" s="78"/>
      <c r="X18" s="78"/>
      <c r="Y18" s="78"/>
      <c r="Z18" s="78"/>
      <c r="AA18" s="78"/>
      <c r="AB18" s="78"/>
      <c r="AC18" s="78"/>
      <c r="AD18" s="79"/>
      <c r="AE18" s="73"/>
      <c r="AF18" s="80"/>
      <c r="AG18" s="73"/>
    </row>
    <row r="19" spans="1:33" ht="15.75" customHeight="1" thickBot="1" x14ac:dyDescent="0.35">
      <c r="A19" s="8" t="s">
        <v>19</v>
      </c>
      <c r="B19" s="9">
        <v>2</v>
      </c>
      <c r="C19" s="41">
        <v>2</v>
      </c>
      <c r="D19" s="85">
        <v>0</v>
      </c>
      <c r="E19" s="113">
        <v>0</v>
      </c>
      <c r="F19" s="113">
        <v>0</v>
      </c>
      <c r="G19" s="6">
        <v>0</v>
      </c>
      <c r="H19" s="10">
        <v>1</v>
      </c>
      <c r="I19" s="10">
        <v>1</v>
      </c>
      <c r="J19" s="11">
        <v>2</v>
      </c>
      <c r="K19" s="113">
        <v>0</v>
      </c>
      <c r="L19" s="113">
        <v>0</v>
      </c>
      <c r="M19" s="113">
        <v>0</v>
      </c>
      <c r="N19" s="6">
        <v>0</v>
      </c>
      <c r="O19" s="11">
        <v>1</v>
      </c>
      <c r="P19" s="11">
        <v>2</v>
      </c>
      <c r="Q19" s="11">
        <v>2</v>
      </c>
      <c r="R19" s="113">
        <v>0</v>
      </c>
      <c r="S19" s="113">
        <v>0</v>
      </c>
      <c r="T19" s="113">
        <v>0</v>
      </c>
      <c r="U19" s="113">
        <v>0</v>
      </c>
      <c r="V19" s="11">
        <v>1</v>
      </c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0"/>
    </row>
    <row r="20" spans="1:33" ht="15" thickBot="1" x14ac:dyDescent="0.35">
      <c r="A20" s="42" t="s">
        <v>20</v>
      </c>
      <c r="B20" s="18">
        <f t="shared" ref="B20:AG20" si="5">SUM(B17:B19)</f>
        <v>122</v>
      </c>
      <c r="C20" s="14">
        <f t="shared" si="5"/>
        <v>14</v>
      </c>
      <c r="D20" s="15">
        <f t="shared" si="5"/>
        <v>6</v>
      </c>
      <c r="E20" s="15">
        <f t="shared" si="5"/>
        <v>5</v>
      </c>
      <c r="F20" s="15">
        <f t="shared" si="5"/>
        <v>7</v>
      </c>
      <c r="G20" s="15">
        <f t="shared" si="5"/>
        <v>22</v>
      </c>
      <c r="H20" s="15">
        <f t="shared" si="5"/>
        <v>22</v>
      </c>
      <c r="I20" s="15">
        <f t="shared" si="5"/>
        <v>17</v>
      </c>
      <c r="J20" s="15">
        <f t="shared" si="5"/>
        <v>21</v>
      </c>
      <c r="K20" s="15">
        <f t="shared" si="5"/>
        <v>18</v>
      </c>
      <c r="L20" s="15">
        <f t="shared" si="5"/>
        <v>18</v>
      </c>
      <c r="M20" s="15">
        <f t="shared" si="5"/>
        <v>20</v>
      </c>
      <c r="N20" s="15">
        <f t="shared" si="5"/>
        <v>21</v>
      </c>
      <c r="O20" s="15">
        <f t="shared" si="5"/>
        <v>18</v>
      </c>
      <c r="P20" s="15">
        <f t="shared" si="5"/>
        <v>20</v>
      </c>
      <c r="Q20" s="15">
        <f t="shared" si="5"/>
        <v>23</v>
      </c>
      <c r="R20" s="15">
        <f t="shared" si="5"/>
        <v>19</v>
      </c>
      <c r="S20" s="15">
        <f t="shared" si="5"/>
        <v>17</v>
      </c>
      <c r="T20" s="15">
        <f t="shared" si="5"/>
        <v>17</v>
      </c>
      <c r="U20" s="15">
        <f t="shared" si="5"/>
        <v>25</v>
      </c>
      <c r="V20" s="15">
        <f t="shared" si="5"/>
        <v>30</v>
      </c>
      <c r="W20" s="15">
        <f t="shared" si="5"/>
        <v>0</v>
      </c>
      <c r="X20" s="15">
        <f t="shared" si="5"/>
        <v>0</v>
      </c>
      <c r="Y20" s="15">
        <f t="shared" si="5"/>
        <v>0</v>
      </c>
      <c r="Z20" s="15">
        <f t="shared" si="5"/>
        <v>0</v>
      </c>
      <c r="AA20" s="15">
        <f t="shared" si="5"/>
        <v>0</v>
      </c>
      <c r="AB20" s="15">
        <f t="shared" si="5"/>
        <v>0</v>
      </c>
      <c r="AC20" s="15">
        <f t="shared" si="5"/>
        <v>0</v>
      </c>
      <c r="AD20" s="15">
        <f t="shared" si="5"/>
        <v>0</v>
      </c>
      <c r="AE20" s="15">
        <f t="shared" si="5"/>
        <v>0</v>
      </c>
      <c r="AF20" s="15">
        <f t="shared" si="5"/>
        <v>0</v>
      </c>
      <c r="AG20" s="15">
        <f t="shared" si="5"/>
        <v>0</v>
      </c>
    </row>
    <row r="21" spans="1:33" ht="15" thickBot="1" x14ac:dyDescent="0.35">
      <c r="A21" s="43" t="s">
        <v>21</v>
      </c>
      <c r="B21" s="18">
        <f t="shared" ref="B21:AG21" si="6">SUM(B17)</f>
        <v>80</v>
      </c>
      <c r="C21" s="19">
        <f t="shared" si="6"/>
        <v>9</v>
      </c>
      <c r="D21" s="20">
        <f t="shared" si="6"/>
        <v>4</v>
      </c>
      <c r="E21" s="20">
        <f t="shared" si="6"/>
        <v>2</v>
      </c>
      <c r="F21" s="20">
        <f t="shared" si="6"/>
        <v>5</v>
      </c>
      <c r="G21" s="20">
        <f t="shared" si="6"/>
        <v>18</v>
      </c>
      <c r="H21" s="20">
        <f t="shared" si="6"/>
        <v>17</v>
      </c>
      <c r="I21" s="20">
        <f t="shared" si="6"/>
        <v>12</v>
      </c>
      <c r="J21" s="20">
        <f t="shared" si="6"/>
        <v>15</v>
      </c>
      <c r="K21" s="20">
        <f t="shared" si="6"/>
        <v>15</v>
      </c>
      <c r="L21" s="20">
        <f t="shared" si="6"/>
        <v>13</v>
      </c>
      <c r="M21" s="20">
        <f t="shared" si="6"/>
        <v>16</v>
      </c>
      <c r="N21" s="20">
        <f t="shared" si="6"/>
        <v>18</v>
      </c>
      <c r="O21" s="20">
        <f t="shared" si="6"/>
        <v>16</v>
      </c>
      <c r="P21" s="20">
        <f t="shared" si="6"/>
        <v>17</v>
      </c>
      <c r="Q21" s="20">
        <f t="shared" si="6"/>
        <v>21</v>
      </c>
      <c r="R21" s="20">
        <f t="shared" si="6"/>
        <v>18</v>
      </c>
      <c r="S21" s="20">
        <f t="shared" si="6"/>
        <v>14</v>
      </c>
      <c r="T21" s="20">
        <f t="shared" si="6"/>
        <v>16</v>
      </c>
      <c r="U21" s="20">
        <f t="shared" si="6"/>
        <v>24</v>
      </c>
      <c r="V21" s="20">
        <f t="shared" si="6"/>
        <v>28</v>
      </c>
      <c r="W21" s="20">
        <f t="shared" si="6"/>
        <v>0</v>
      </c>
      <c r="X21" s="20">
        <f t="shared" si="6"/>
        <v>0</v>
      </c>
      <c r="Y21" s="20">
        <f t="shared" si="6"/>
        <v>0</v>
      </c>
      <c r="Z21" s="20">
        <f t="shared" si="6"/>
        <v>0</v>
      </c>
      <c r="AA21" s="20">
        <f t="shared" si="6"/>
        <v>0</v>
      </c>
      <c r="AB21" s="20">
        <f t="shared" si="6"/>
        <v>0</v>
      </c>
      <c r="AC21" s="20">
        <f t="shared" si="6"/>
        <v>0</v>
      </c>
      <c r="AD21" s="20">
        <f t="shared" si="6"/>
        <v>0</v>
      </c>
      <c r="AE21" s="20">
        <f t="shared" si="6"/>
        <v>0</v>
      </c>
      <c r="AF21" s="20">
        <f t="shared" si="6"/>
        <v>0</v>
      </c>
      <c r="AG21" s="20">
        <f t="shared" si="6"/>
        <v>0</v>
      </c>
    </row>
    <row r="22" spans="1:33" ht="15" thickBot="1" x14ac:dyDescent="0.35">
      <c r="A22" s="44" t="s">
        <v>112</v>
      </c>
      <c r="B22" s="45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8"/>
    </row>
    <row r="23" spans="1:33" ht="15.6" customHeight="1" thickBot="1" x14ac:dyDescent="0.35">
      <c r="A23" s="8" t="s">
        <v>22</v>
      </c>
      <c r="B23" s="9">
        <v>44</v>
      </c>
      <c r="C23" s="49">
        <v>39</v>
      </c>
      <c r="D23" s="83">
        <v>35</v>
      </c>
      <c r="E23" s="83">
        <v>36</v>
      </c>
      <c r="F23" s="83">
        <v>25</v>
      </c>
      <c r="G23" s="7"/>
      <c r="H23" s="83">
        <v>44</v>
      </c>
      <c r="I23" s="83">
        <v>37</v>
      </c>
      <c r="J23" s="7"/>
      <c r="K23" s="83">
        <v>35</v>
      </c>
      <c r="L23" s="83">
        <v>37</v>
      </c>
      <c r="M23" s="7"/>
      <c r="N23" s="83">
        <v>37</v>
      </c>
      <c r="O23" s="83">
        <v>36</v>
      </c>
      <c r="P23" s="7"/>
      <c r="Q23" s="83">
        <v>39</v>
      </c>
      <c r="R23" s="83">
        <v>39</v>
      </c>
      <c r="S23" s="83">
        <v>32</v>
      </c>
      <c r="T23" s="83">
        <v>36</v>
      </c>
      <c r="U23" s="83">
        <v>35</v>
      </c>
      <c r="V23" s="83">
        <v>38</v>
      </c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</row>
    <row r="24" spans="1:33" ht="15" thickBot="1" x14ac:dyDescent="0.35">
      <c r="A24" s="121" t="s">
        <v>23</v>
      </c>
      <c r="B24" s="29">
        <f t="shared" ref="B24:AG24" si="7">SUM(B23:B23)</f>
        <v>44</v>
      </c>
      <c r="C24" s="19">
        <f t="shared" si="7"/>
        <v>39</v>
      </c>
      <c r="D24" s="20">
        <f t="shared" si="7"/>
        <v>35</v>
      </c>
      <c r="E24" s="20">
        <f t="shared" si="7"/>
        <v>36</v>
      </c>
      <c r="F24" s="20">
        <f t="shared" si="7"/>
        <v>25</v>
      </c>
      <c r="G24" s="20">
        <f t="shared" si="7"/>
        <v>0</v>
      </c>
      <c r="H24" s="20">
        <f t="shared" si="7"/>
        <v>44</v>
      </c>
      <c r="I24" s="20">
        <f t="shared" si="7"/>
        <v>37</v>
      </c>
      <c r="J24" s="20">
        <f t="shared" si="7"/>
        <v>0</v>
      </c>
      <c r="K24" s="20">
        <f t="shared" si="7"/>
        <v>35</v>
      </c>
      <c r="L24" s="20">
        <f t="shared" si="7"/>
        <v>37</v>
      </c>
      <c r="M24" s="20">
        <f t="shared" si="7"/>
        <v>0</v>
      </c>
      <c r="N24" s="20">
        <f t="shared" si="7"/>
        <v>37</v>
      </c>
      <c r="O24" s="20">
        <f t="shared" si="7"/>
        <v>36</v>
      </c>
      <c r="P24" s="20">
        <f t="shared" si="7"/>
        <v>0</v>
      </c>
      <c r="Q24" s="20">
        <f t="shared" si="7"/>
        <v>39</v>
      </c>
      <c r="R24" s="20">
        <f t="shared" si="7"/>
        <v>39</v>
      </c>
      <c r="S24" s="20">
        <f t="shared" si="7"/>
        <v>32</v>
      </c>
      <c r="T24" s="20">
        <f t="shared" si="7"/>
        <v>36</v>
      </c>
      <c r="U24" s="20">
        <f t="shared" si="7"/>
        <v>35</v>
      </c>
      <c r="V24" s="20">
        <f t="shared" si="7"/>
        <v>38</v>
      </c>
      <c r="W24" s="20">
        <f t="shared" si="7"/>
        <v>0</v>
      </c>
      <c r="X24" s="20">
        <f t="shared" si="7"/>
        <v>0</v>
      </c>
      <c r="Y24" s="20">
        <f t="shared" si="7"/>
        <v>0</v>
      </c>
      <c r="Z24" s="20">
        <f t="shared" si="7"/>
        <v>0</v>
      </c>
      <c r="AA24" s="20">
        <f t="shared" si="7"/>
        <v>0</v>
      </c>
      <c r="AB24" s="20">
        <f t="shared" si="7"/>
        <v>0</v>
      </c>
      <c r="AC24" s="20">
        <f t="shared" si="7"/>
        <v>0</v>
      </c>
      <c r="AD24" s="20">
        <f t="shared" si="7"/>
        <v>0</v>
      </c>
      <c r="AE24" s="20">
        <f t="shared" si="7"/>
        <v>0</v>
      </c>
      <c r="AF24" s="20">
        <f t="shared" si="7"/>
        <v>0</v>
      </c>
      <c r="AG24" s="20">
        <f t="shared" si="7"/>
        <v>0</v>
      </c>
    </row>
    <row r="25" spans="1:33" ht="15" thickBot="1" x14ac:dyDescent="0.35">
      <c r="A25" s="127" t="s">
        <v>113</v>
      </c>
      <c r="B25" s="129"/>
      <c r="C25" s="130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</row>
    <row r="26" spans="1:33" ht="15" thickBot="1" x14ac:dyDescent="0.35">
      <c r="A26" s="128" t="s">
        <v>115</v>
      </c>
      <c r="B26" s="126">
        <v>15</v>
      </c>
      <c r="C26" s="141">
        <v>0</v>
      </c>
      <c r="D26" s="138">
        <v>0</v>
      </c>
      <c r="E26" s="138">
        <v>0</v>
      </c>
      <c r="F26" s="138">
        <v>0</v>
      </c>
      <c r="G26" s="138">
        <v>0</v>
      </c>
      <c r="H26" s="138">
        <v>0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42"/>
      <c r="Q26" s="137">
        <v>1</v>
      </c>
      <c r="R26" s="137">
        <v>1</v>
      </c>
      <c r="S26" s="137">
        <v>1</v>
      </c>
      <c r="T26" s="138">
        <v>0</v>
      </c>
      <c r="U26" s="138">
        <v>0</v>
      </c>
      <c r="V26" s="138">
        <v>0</v>
      </c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</row>
    <row r="27" spans="1:33" ht="15" thickBot="1" x14ac:dyDescent="0.35">
      <c r="A27" s="132" t="s">
        <v>117</v>
      </c>
      <c r="B27" s="133" t="s">
        <v>114</v>
      </c>
      <c r="C27" s="144">
        <v>6</v>
      </c>
      <c r="D27" s="139">
        <v>6</v>
      </c>
      <c r="E27" s="139">
        <v>6</v>
      </c>
      <c r="F27" s="139">
        <v>7</v>
      </c>
      <c r="G27" s="139">
        <v>7</v>
      </c>
      <c r="H27" s="139">
        <v>6</v>
      </c>
      <c r="I27" s="139">
        <v>8</v>
      </c>
      <c r="J27" s="139">
        <v>5</v>
      </c>
      <c r="K27" s="139">
        <v>4</v>
      </c>
      <c r="L27" s="139">
        <v>6</v>
      </c>
      <c r="M27" s="139">
        <v>5</v>
      </c>
      <c r="N27" s="139">
        <v>5</v>
      </c>
      <c r="O27" s="139">
        <v>6</v>
      </c>
      <c r="P27" s="142"/>
      <c r="Q27" s="139">
        <v>4</v>
      </c>
      <c r="R27" s="139">
        <v>3</v>
      </c>
      <c r="S27" s="146">
        <v>3</v>
      </c>
      <c r="T27" s="139">
        <v>3</v>
      </c>
      <c r="U27" s="139">
        <v>1</v>
      </c>
      <c r="V27" s="139">
        <v>0</v>
      </c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</row>
    <row r="28" spans="1:33" ht="15" thickBot="1" x14ac:dyDescent="0.35">
      <c r="A28" s="134" t="s">
        <v>116</v>
      </c>
      <c r="B28" s="18">
        <v>15</v>
      </c>
      <c r="C28" s="145">
        <v>0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73"/>
      <c r="Q28" s="140">
        <v>1</v>
      </c>
      <c r="R28" s="140">
        <v>1</v>
      </c>
      <c r="S28" s="140">
        <v>1</v>
      </c>
      <c r="T28" s="140">
        <v>0</v>
      </c>
      <c r="U28" s="140">
        <v>0</v>
      </c>
      <c r="V28" s="140">
        <v>0</v>
      </c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</row>
    <row r="29" spans="1:33" ht="15" thickBot="1" x14ac:dyDescent="0.35">
      <c r="A29" s="42"/>
      <c r="B29" s="122"/>
      <c r="C29" s="123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5"/>
    </row>
    <row r="30" spans="1:33" ht="15" thickBot="1" x14ac:dyDescent="0.35">
      <c r="A30" s="87" t="s">
        <v>105</v>
      </c>
      <c r="B30" s="90">
        <f>SUM(B6,B11,B15,B20,B24,B26,B33+40)</f>
        <v>735</v>
      </c>
      <c r="C30" s="147">
        <f>SUM(C6,C11,C15,C20,C24,C26,C33,C38)</f>
        <v>223</v>
      </c>
      <c r="D30" s="147">
        <f t="shared" ref="D30:AG30" si="8">SUM(D6,D11,D15,D20,D24,D26,D33,D38)</f>
        <v>187</v>
      </c>
      <c r="E30" s="147">
        <f t="shared" si="8"/>
        <v>128</v>
      </c>
      <c r="F30" s="147">
        <f t="shared" si="8"/>
        <v>122</v>
      </c>
      <c r="G30" s="147">
        <f t="shared" si="8"/>
        <v>114</v>
      </c>
      <c r="H30" s="147">
        <f t="shared" si="8"/>
        <v>184</v>
      </c>
      <c r="I30" s="147">
        <f t="shared" si="8"/>
        <v>173</v>
      </c>
      <c r="J30" s="147">
        <f t="shared" si="8"/>
        <v>132</v>
      </c>
      <c r="K30" s="147">
        <f t="shared" si="8"/>
        <v>113</v>
      </c>
      <c r="L30" s="147">
        <f t="shared" si="8"/>
        <v>113</v>
      </c>
      <c r="M30" s="147">
        <f t="shared" si="8"/>
        <v>73</v>
      </c>
      <c r="N30" s="147">
        <f t="shared" si="8"/>
        <v>129</v>
      </c>
      <c r="O30" s="147">
        <f t="shared" si="8"/>
        <v>134</v>
      </c>
      <c r="P30" s="147">
        <f t="shared" si="8"/>
        <v>86</v>
      </c>
      <c r="Q30" s="147">
        <f t="shared" si="8"/>
        <v>130</v>
      </c>
      <c r="R30" s="147">
        <f t="shared" si="8"/>
        <v>83</v>
      </c>
      <c r="S30" s="147">
        <f t="shared" si="8"/>
        <v>100</v>
      </c>
      <c r="T30" s="147">
        <f t="shared" si="8"/>
        <v>97</v>
      </c>
      <c r="U30" s="147">
        <f t="shared" si="8"/>
        <v>102</v>
      </c>
      <c r="V30" s="147">
        <f t="shared" si="8"/>
        <v>114</v>
      </c>
      <c r="W30" s="147">
        <f t="shared" si="8"/>
        <v>0</v>
      </c>
      <c r="X30" s="147">
        <f t="shared" si="8"/>
        <v>0</v>
      </c>
      <c r="Y30" s="147">
        <f t="shared" si="8"/>
        <v>0</v>
      </c>
      <c r="Z30" s="147">
        <f t="shared" si="8"/>
        <v>0</v>
      </c>
      <c r="AA30" s="147">
        <f t="shared" si="8"/>
        <v>0</v>
      </c>
      <c r="AB30" s="147">
        <f t="shared" si="8"/>
        <v>0</v>
      </c>
      <c r="AC30" s="147">
        <f t="shared" si="8"/>
        <v>0</v>
      </c>
      <c r="AD30" s="147">
        <f t="shared" si="8"/>
        <v>0</v>
      </c>
      <c r="AE30" s="147">
        <f t="shared" si="8"/>
        <v>0</v>
      </c>
      <c r="AF30" s="147">
        <f t="shared" si="8"/>
        <v>0</v>
      </c>
      <c r="AG30" s="147">
        <f t="shared" si="8"/>
        <v>0</v>
      </c>
    </row>
    <row r="31" spans="1:33" ht="15" thickBot="1" x14ac:dyDescent="0.35">
      <c r="A31" s="88" t="s">
        <v>24</v>
      </c>
      <c r="B31" s="89">
        <f>SUM(B7,B12,B15,B21,B24+40)</f>
        <v>469</v>
      </c>
      <c r="C31" s="147">
        <f>SUM(C7,C12,C15,C21,C24,C38)</f>
        <v>139</v>
      </c>
      <c r="D31" s="147">
        <f t="shared" ref="D31:AG31" si="9">SUM(D7,D12,D15,D21,D24,D38)</f>
        <v>113</v>
      </c>
      <c r="E31" s="147">
        <f t="shared" si="9"/>
        <v>59</v>
      </c>
      <c r="F31" s="147">
        <f t="shared" si="9"/>
        <v>57</v>
      </c>
      <c r="G31" s="147">
        <f t="shared" si="9"/>
        <v>37</v>
      </c>
      <c r="H31" s="147">
        <f t="shared" si="9"/>
        <v>98</v>
      </c>
      <c r="I31" s="147">
        <f t="shared" si="9"/>
        <v>86</v>
      </c>
      <c r="J31" s="147">
        <f t="shared" si="9"/>
        <v>43</v>
      </c>
      <c r="K31" s="147">
        <f t="shared" si="9"/>
        <v>56</v>
      </c>
      <c r="L31" s="147">
        <f t="shared" si="9"/>
        <v>54</v>
      </c>
      <c r="M31" s="147">
        <f t="shared" si="9"/>
        <v>22</v>
      </c>
      <c r="N31" s="147">
        <f t="shared" si="9"/>
        <v>66</v>
      </c>
      <c r="O31" s="147">
        <f t="shared" si="9"/>
        <v>70</v>
      </c>
      <c r="P31" s="147">
        <f t="shared" si="9"/>
        <v>22</v>
      </c>
      <c r="Q31" s="147">
        <f t="shared" si="9"/>
        <v>67</v>
      </c>
      <c r="R31" s="147">
        <f t="shared" si="9"/>
        <v>61</v>
      </c>
      <c r="S31" s="147">
        <f t="shared" si="9"/>
        <v>54</v>
      </c>
      <c r="T31" s="147">
        <f t="shared" si="9"/>
        <v>57</v>
      </c>
      <c r="U31" s="147">
        <f t="shared" si="9"/>
        <v>67</v>
      </c>
      <c r="V31" s="147">
        <f t="shared" si="9"/>
        <v>76</v>
      </c>
      <c r="W31" s="147">
        <f t="shared" si="9"/>
        <v>0</v>
      </c>
      <c r="X31" s="147">
        <f t="shared" si="9"/>
        <v>0</v>
      </c>
      <c r="Y31" s="147">
        <f t="shared" si="9"/>
        <v>0</v>
      </c>
      <c r="Z31" s="147">
        <f t="shared" si="9"/>
        <v>0</v>
      </c>
      <c r="AA31" s="147">
        <f t="shared" si="9"/>
        <v>0</v>
      </c>
      <c r="AB31" s="147">
        <f t="shared" si="9"/>
        <v>0</v>
      </c>
      <c r="AC31" s="147">
        <f t="shared" si="9"/>
        <v>0</v>
      </c>
      <c r="AD31" s="147">
        <f t="shared" si="9"/>
        <v>0</v>
      </c>
      <c r="AE31" s="147">
        <f t="shared" si="9"/>
        <v>0</v>
      </c>
      <c r="AF31" s="147">
        <f t="shared" si="9"/>
        <v>0</v>
      </c>
      <c r="AG31" s="147">
        <f t="shared" si="9"/>
        <v>0</v>
      </c>
    </row>
    <row r="32" spans="1:33" ht="18.600000000000001" thickBot="1" x14ac:dyDescent="0.4">
      <c r="A32" s="51" t="s">
        <v>25</v>
      </c>
      <c r="B32" s="18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</row>
    <row r="33" spans="1:33" ht="15" thickBot="1" x14ac:dyDescent="0.35">
      <c r="A33" s="5" t="s">
        <v>26</v>
      </c>
      <c r="B33" s="4">
        <v>40</v>
      </c>
      <c r="C33" s="10">
        <v>31</v>
      </c>
      <c r="D33" s="11">
        <v>28</v>
      </c>
      <c r="E33" s="11">
        <v>19</v>
      </c>
      <c r="F33" s="11">
        <v>20</v>
      </c>
      <c r="G33" s="11">
        <v>16</v>
      </c>
      <c r="H33" s="11">
        <v>24</v>
      </c>
      <c r="I33" s="11">
        <v>23</v>
      </c>
      <c r="J33" s="11">
        <v>21</v>
      </c>
      <c r="K33" s="113">
        <v>0</v>
      </c>
      <c r="L33" s="113">
        <v>0</v>
      </c>
      <c r="M33" s="11">
        <v>1</v>
      </c>
      <c r="N33" s="11">
        <v>6</v>
      </c>
      <c r="O33" s="11">
        <v>12</v>
      </c>
      <c r="P33" s="11">
        <v>3</v>
      </c>
      <c r="Q33" s="11">
        <v>4</v>
      </c>
      <c r="R33" s="113">
        <v>0</v>
      </c>
      <c r="S33" s="113">
        <v>0</v>
      </c>
      <c r="T33" s="113">
        <v>0</v>
      </c>
      <c r="U33" s="113">
        <v>0</v>
      </c>
      <c r="V33" s="113">
        <v>0</v>
      </c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</row>
    <row r="34" spans="1:33" ht="29.25" customHeight="1" thickBot="1" x14ac:dyDescent="0.35">
      <c r="A34" s="53" t="s">
        <v>27</v>
      </c>
      <c r="B34" s="54">
        <v>12</v>
      </c>
      <c r="C34" s="41">
        <v>12</v>
      </c>
      <c r="D34" s="84">
        <v>12</v>
      </c>
      <c r="E34" s="84">
        <v>12</v>
      </c>
      <c r="F34" s="84">
        <v>12</v>
      </c>
      <c r="G34" s="84">
        <v>12</v>
      </c>
      <c r="H34" s="84">
        <v>12</v>
      </c>
      <c r="I34" s="84">
        <v>12</v>
      </c>
      <c r="J34" s="84">
        <v>12</v>
      </c>
      <c r="K34" s="84">
        <v>12</v>
      </c>
      <c r="L34" s="84">
        <v>12</v>
      </c>
      <c r="M34" s="84">
        <v>12</v>
      </c>
      <c r="N34" s="84">
        <v>12</v>
      </c>
      <c r="O34" s="84">
        <v>12</v>
      </c>
      <c r="P34" s="84">
        <v>12</v>
      </c>
      <c r="Q34" s="84">
        <v>12</v>
      </c>
      <c r="R34" s="84">
        <v>12</v>
      </c>
      <c r="S34" s="84">
        <v>12</v>
      </c>
      <c r="T34" s="84">
        <v>12</v>
      </c>
      <c r="U34" s="84">
        <v>12</v>
      </c>
      <c r="V34" s="84">
        <v>12</v>
      </c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</row>
    <row r="35" spans="1:33" ht="15" thickBot="1" x14ac:dyDescent="0.35">
      <c r="A35" s="55" t="s">
        <v>28</v>
      </c>
      <c r="B35" s="56">
        <v>4</v>
      </c>
      <c r="C35" s="10">
        <v>2</v>
      </c>
      <c r="D35" s="11">
        <v>1</v>
      </c>
      <c r="E35" s="11">
        <v>4</v>
      </c>
      <c r="F35" s="113">
        <v>0</v>
      </c>
      <c r="G35" s="11">
        <v>4</v>
      </c>
      <c r="H35" s="11">
        <v>2</v>
      </c>
      <c r="I35" s="7"/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7"/>
      <c r="R35" s="113">
        <v>0</v>
      </c>
      <c r="S35" s="113">
        <v>0</v>
      </c>
      <c r="T35" s="113">
        <v>0</v>
      </c>
      <c r="U35" s="113">
        <v>0</v>
      </c>
      <c r="V35" s="11">
        <v>1</v>
      </c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</row>
    <row r="36" spans="1:33" ht="18.600000000000001" thickBot="1" x14ac:dyDescent="0.4">
      <c r="A36" s="51" t="s">
        <v>29</v>
      </c>
      <c r="B36" s="57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</row>
    <row r="37" spans="1:33" ht="15" thickBot="1" x14ac:dyDescent="0.35">
      <c r="A37" s="55" t="s">
        <v>108</v>
      </c>
      <c r="B37" s="18">
        <v>40</v>
      </c>
      <c r="C37" s="14">
        <v>32</v>
      </c>
      <c r="D37" s="15">
        <v>31</v>
      </c>
      <c r="E37" s="15">
        <v>34</v>
      </c>
      <c r="F37" s="15">
        <v>37</v>
      </c>
      <c r="G37" s="15">
        <v>39</v>
      </c>
      <c r="H37" s="15">
        <v>39</v>
      </c>
      <c r="I37" s="15">
        <v>39</v>
      </c>
      <c r="J37" s="15">
        <v>39</v>
      </c>
      <c r="K37" s="15">
        <v>39</v>
      </c>
      <c r="L37" s="15">
        <v>40</v>
      </c>
      <c r="M37" s="15">
        <v>40</v>
      </c>
      <c r="N37" s="15">
        <v>40</v>
      </c>
      <c r="O37" s="15">
        <v>40</v>
      </c>
      <c r="P37" s="15">
        <v>40</v>
      </c>
      <c r="Q37" s="15">
        <v>40</v>
      </c>
      <c r="R37" s="15">
        <v>40</v>
      </c>
      <c r="S37" s="15">
        <v>40</v>
      </c>
      <c r="T37" s="15">
        <v>40</v>
      </c>
      <c r="U37" s="15">
        <v>40</v>
      </c>
      <c r="V37" s="15">
        <v>40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</row>
    <row r="38" spans="1:33" ht="15" thickBot="1" x14ac:dyDescent="0.35">
      <c r="A38" s="50" t="s">
        <v>15</v>
      </c>
      <c r="B38" s="58"/>
      <c r="C38" s="82">
        <v>0</v>
      </c>
      <c r="D38" s="86">
        <v>0</v>
      </c>
      <c r="E38" s="86">
        <v>0</v>
      </c>
      <c r="F38" s="86">
        <v>0</v>
      </c>
      <c r="G38" s="86">
        <v>0</v>
      </c>
      <c r="H38" s="115">
        <v>3</v>
      </c>
      <c r="I38" s="115">
        <v>3</v>
      </c>
      <c r="J38" s="115">
        <v>5</v>
      </c>
      <c r="K38" s="115">
        <v>5</v>
      </c>
      <c r="L38" s="115">
        <v>4</v>
      </c>
      <c r="M38" s="115">
        <v>5</v>
      </c>
      <c r="N38" s="115">
        <v>4</v>
      </c>
      <c r="O38" s="115">
        <v>2</v>
      </c>
      <c r="P38" s="115">
        <v>2</v>
      </c>
      <c r="Q38" s="115">
        <v>3</v>
      </c>
      <c r="R38" s="115">
        <v>3</v>
      </c>
      <c r="S38" s="115">
        <v>4</v>
      </c>
      <c r="T38" s="115">
        <v>4</v>
      </c>
      <c r="U38" s="115">
        <v>6</v>
      </c>
      <c r="V38" s="84">
        <v>7</v>
      </c>
      <c r="W38" s="78"/>
      <c r="X38" s="78"/>
      <c r="Y38" s="78"/>
      <c r="Z38" s="78"/>
      <c r="AA38" s="78"/>
      <c r="AB38" s="78"/>
      <c r="AC38" s="78"/>
      <c r="AD38" s="73"/>
      <c r="AE38" s="72"/>
      <c r="AF38" s="72"/>
      <c r="AG38" s="72"/>
    </row>
    <row r="39" spans="1:33" ht="18.600000000000001" thickBot="1" x14ac:dyDescent="0.4">
      <c r="A39" s="51" t="s">
        <v>30</v>
      </c>
      <c r="B39" s="59"/>
      <c r="C39" s="97"/>
      <c r="D39" s="98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60"/>
    </row>
    <row r="40" spans="1:33" ht="15" thickBot="1" x14ac:dyDescent="0.35">
      <c r="A40" s="61" t="s">
        <v>109</v>
      </c>
      <c r="B40" s="18">
        <v>0</v>
      </c>
      <c r="C40" s="135">
        <v>303</v>
      </c>
      <c r="D40" s="110">
        <v>302</v>
      </c>
      <c r="E40" s="70">
        <v>321</v>
      </c>
      <c r="F40" s="70">
        <v>205</v>
      </c>
      <c r="G40" s="70">
        <v>286</v>
      </c>
      <c r="H40" s="70">
        <v>314</v>
      </c>
      <c r="I40" s="70">
        <v>307</v>
      </c>
      <c r="J40" s="70">
        <v>158</v>
      </c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</row>
    <row r="41" spans="1:33" x14ac:dyDescent="0.3">
      <c r="A41" s="42" t="s">
        <v>31</v>
      </c>
      <c r="B41" s="96"/>
      <c r="C41" s="63" t="s">
        <v>32</v>
      </c>
      <c r="D41" s="64"/>
      <c r="F41" s="63"/>
      <c r="G41" s="63"/>
    </row>
    <row r="42" spans="1:33" x14ac:dyDescent="0.3">
      <c r="B42" s="118"/>
      <c r="C42" s="65" t="s">
        <v>111</v>
      </c>
      <c r="D42" s="65"/>
      <c r="E42" s="65"/>
      <c r="F42" s="65"/>
      <c r="G42" s="66"/>
      <c r="H42" s="67"/>
    </row>
    <row r="43" spans="1:33" x14ac:dyDescent="0.3">
      <c r="B43" s="62"/>
      <c r="C43" s="68" t="s">
        <v>33</v>
      </c>
      <c r="D43" s="68"/>
      <c r="E43" s="68"/>
      <c r="F43" s="68"/>
      <c r="G43" s="68"/>
      <c r="H43" s="68"/>
      <c r="I43" s="67"/>
    </row>
    <row r="44" spans="1:33" x14ac:dyDescent="0.3">
      <c r="B44" s="11"/>
      <c r="C44" s="65" t="s">
        <v>34</v>
      </c>
      <c r="D44" s="66"/>
    </row>
    <row r="45" spans="1:33" x14ac:dyDescent="0.3">
      <c r="B45" s="111"/>
      <c r="C45" s="120" t="s">
        <v>110</v>
      </c>
      <c r="D45" s="68"/>
      <c r="E45" s="68"/>
      <c r="F45" s="69"/>
    </row>
    <row r="46" spans="1:33" x14ac:dyDescent="0.3">
      <c r="B46" s="7"/>
      <c r="C46" s="95" t="s">
        <v>35</v>
      </c>
      <c r="D46" s="119"/>
    </row>
    <row r="47" spans="1:33" x14ac:dyDescent="0.3">
      <c r="B47" s="91"/>
      <c r="C47" s="81" t="s">
        <v>106</v>
      </c>
      <c r="D47" s="93"/>
      <c r="E47" s="93"/>
      <c r="F47" s="94"/>
      <c r="G47" s="63"/>
      <c r="H47" s="95"/>
    </row>
    <row r="48" spans="1:33" x14ac:dyDescent="0.3">
      <c r="B48" s="92"/>
      <c r="C48" s="81" t="s">
        <v>107</v>
      </c>
      <c r="D48" s="93"/>
      <c r="E48" s="93"/>
      <c r="F48" s="93"/>
      <c r="G48" s="93"/>
      <c r="H48" s="93"/>
    </row>
  </sheetData>
  <mergeCells count="32">
    <mergeCell ref="AF1:AF2"/>
    <mergeCell ref="AG1:AG2"/>
    <mergeCell ref="Z1:Z2"/>
    <mergeCell ref="AA1:AA2"/>
    <mergeCell ref="AB1:AB2"/>
    <mergeCell ref="AC1:AC2"/>
    <mergeCell ref="AD1:AD2"/>
    <mergeCell ref="AE1:AE2"/>
    <mergeCell ref="Y1:Y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M1:M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417A6-FBB9-4CE5-A340-6E09FAB814E8}">
  <dimension ref="A1:G13"/>
  <sheetViews>
    <sheetView topLeftCell="A2" workbookViewId="0">
      <selection activeCell="A7" sqref="A7"/>
    </sheetView>
  </sheetViews>
  <sheetFormatPr defaultColWidth="9.109375" defaultRowHeight="14.4" x14ac:dyDescent="0.3"/>
  <cols>
    <col min="1" max="3" width="24.44140625" style="99" customWidth="1"/>
    <col min="4" max="4" width="35.6640625" style="99" customWidth="1"/>
    <col min="5" max="5" width="24.44140625" style="99" customWidth="1"/>
    <col min="6" max="6" width="24.44140625" style="100" customWidth="1"/>
    <col min="7" max="7" width="35.6640625" style="100" customWidth="1"/>
    <col min="8" max="16384" width="9.109375" style="99"/>
  </cols>
  <sheetData>
    <row r="1" spans="1:7" x14ac:dyDescent="0.3">
      <c r="A1" s="99" t="s">
        <v>36</v>
      </c>
    </row>
    <row r="4" spans="1:7" x14ac:dyDescent="0.3">
      <c r="A4" s="101" t="s">
        <v>37</v>
      </c>
      <c r="B4" s="101" t="s">
        <v>38</v>
      </c>
      <c r="C4" s="101" t="s">
        <v>39</v>
      </c>
      <c r="D4" s="102" t="s">
        <v>40</v>
      </c>
      <c r="E4" s="101" t="s">
        <v>41</v>
      </c>
      <c r="F4" s="101" t="s">
        <v>42</v>
      </c>
      <c r="G4" s="101" t="s">
        <v>43</v>
      </c>
    </row>
    <row r="5" spans="1:7" ht="28.8" x14ac:dyDescent="0.3">
      <c r="A5" s="103" t="s">
        <v>44</v>
      </c>
      <c r="B5" s="104" t="s">
        <v>45</v>
      </c>
      <c r="C5" s="104" t="s">
        <v>46</v>
      </c>
      <c r="D5" s="105" t="s">
        <v>47</v>
      </c>
      <c r="E5" s="106" t="s">
        <v>48</v>
      </c>
      <c r="F5" s="106" t="s">
        <v>49</v>
      </c>
      <c r="G5" s="107" t="s">
        <v>50</v>
      </c>
    </row>
    <row r="6" spans="1:7" ht="43.2" x14ac:dyDescent="0.3">
      <c r="A6" s="103" t="s">
        <v>51</v>
      </c>
      <c r="B6" s="104" t="s">
        <v>45</v>
      </c>
      <c r="C6" s="104" t="s">
        <v>52</v>
      </c>
      <c r="D6" s="105" t="s">
        <v>53</v>
      </c>
      <c r="E6" s="106" t="s">
        <v>54</v>
      </c>
      <c r="F6" s="106" t="s">
        <v>55</v>
      </c>
      <c r="G6" s="106" t="s">
        <v>56</v>
      </c>
    </row>
    <row r="7" spans="1:7" ht="43.2" x14ac:dyDescent="0.3">
      <c r="A7" s="103" t="s">
        <v>57</v>
      </c>
      <c r="B7" s="104" t="s">
        <v>58</v>
      </c>
      <c r="C7" s="104" t="s">
        <v>59</v>
      </c>
      <c r="D7" s="105" t="s">
        <v>60</v>
      </c>
      <c r="E7" s="106" t="s">
        <v>61</v>
      </c>
      <c r="F7" s="106" t="s">
        <v>62</v>
      </c>
      <c r="G7" s="107" t="s">
        <v>63</v>
      </c>
    </row>
    <row r="8" spans="1:7" ht="72" x14ac:dyDescent="0.3">
      <c r="A8" s="103" t="s">
        <v>64</v>
      </c>
      <c r="B8" s="104" t="s">
        <v>65</v>
      </c>
      <c r="C8" s="104" t="s">
        <v>66</v>
      </c>
      <c r="D8" s="105" t="s">
        <v>67</v>
      </c>
      <c r="E8" s="106" t="s">
        <v>68</v>
      </c>
      <c r="F8" s="106" t="s">
        <v>69</v>
      </c>
      <c r="G8" s="107" t="s">
        <v>70</v>
      </c>
    </row>
    <row r="9" spans="1:7" ht="28.8" x14ac:dyDescent="0.3">
      <c r="A9" s="103" t="s">
        <v>71</v>
      </c>
      <c r="B9" s="104" t="s">
        <v>72</v>
      </c>
      <c r="C9" s="104" t="s">
        <v>73</v>
      </c>
      <c r="D9" s="105" t="s">
        <v>74</v>
      </c>
      <c r="E9" s="106" t="s">
        <v>75</v>
      </c>
      <c r="F9" s="106" t="s">
        <v>76</v>
      </c>
      <c r="G9" s="107" t="s">
        <v>77</v>
      </c>
    </row>
    <row r="10" spans="1:7" ht="28.8" x14ac:dyDescent="0.3">
      <c r="A10" s="103" t="s">
        <v>78</v>
      </c>
      <c r="B10" s="104" t="s">
        <v>79</v>
      </c>
      <c r="C10" s="104" t="s">
        <v>80</v>
      </c>
      <c r="D10" s="108" t="s">
        <v>81</v>
      </c>
      <c r="E10" s="106" t="s">
        <v>82</v>
      </c>
      <c r="F10" s="106" t="s">
        <v>83</v>
      </c>
      <c r="G10" s="107" t="s">
        <v>84</v>
      </c>
    </row>
    <row r="11" spans="1:7" ht="28.8" x14ac:dyDescent="0.3">
      <c r="A11" s="103" t="s">
        <v>85</v>
      </c>
      <c r="B11" s="104" t="s">
        <v>86</v>
      </c>
      <c r="C11" s="104" t="s">
        <v>87</v>
      </c>
      <c r="D11" s="108" t="s">
        <v>88</v>
      </c>
      <c r="E11" s="109" t="s">
        <v>89</v>
      </c>
      <c r="F11" s="106" t="s">
        <v>90</v>
      </c>
      <c r="G11" s="107" t="s">
        <v>91</v>
      </c>
    </row>
    <row r="12" spans="1:7" ht="28.8" x14ac:dyDescent="0.3">
      <c r="A12" s="103" t="s">
        <v>92</v>
      </c>
      <c r="B12" s="104" t="s">
        <v>93</v>
      </c>
      <c r="C12" s="104" t="s">
        <v>94</v>
      </c>
      <c r="D12" s="105" t="s">
        <v>95</v>
      </c>
      <c r="E12" s="106" t="s">
        <v>96</v>
      </c>
      <c r="F12" s="106" t="s">
        <v>97</v>
      </c>
      <c r="G12" s="107" t="s">
        <v>98</v>
      </c>
    </row>
    <row r="13" spans="1:7" ht="43.2" x14ac:dyDescent="0.3">
      <c r="A13" s="103" t="s">
        <v>99</v>
      </c>
      <c r="B13" s="104" t="s">
        <v>100</v>
      </c>
      <c r="C13" s="104" t="s">
        <v>101</v>
      </c>
      <c r="D13" s="108" t="s">
        <v>88</v>
      </c>
      <c r="E13" s="106" t="s">
        <v>102</v>
      </c>
      <c r="F13" s="106" t="s">
        <v>103</v>
      </c>
      <c r="G13" s="107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January 2022</vt:lpstr>
      <vt:lpstr>Shelter Check-In 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Shelter Capacity Report - Jan 20, 2022</dc:title>
  <dc:creator>Spokane CHHS</dc:creator>
  <cp:keywords>Shelter Capacity Report, January, 2022</cp:keywords>
  <cp:lastModifiedBy>Truong, Thuy</cp:lastModifiedBy>
  <dcterms:created xsi:type="dcterms:W3CDTF">2022-01-02T17:22:01Z</dcterms:created>
  <dcterms:modified xsi:type="dcterms:W3CDTF">2022-01-22T00:57:21Z</dcterms:modified>
</cp:coreProperties>
</file>